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455" tabRatio="1000" activeTab="3"/>
  </bookViews>
  <sheets>
    <sheet name="KRYTERIA KADRY" sheetId="1" r:id="rId1"/>
    <sheet name="ŚREDNIA" sheetId="2" r:id="rId2"/>
    <sheet name="MASTER" sheetId="3" r:id="rId3"/>
    <sheet name="Finał Masters" sheetId="4" r:id="rId4"/>
    <sheet name="GR 40+" sheetId="5" r:id="rId5"/>
    <sheet name="GR 50+" sheetId="6" r:id="rId6"/>
    <sheet name="GR 60+" sheetId="7" r:id="rId7"/>
    <sheet name="RUNDA 1" sheetId="8" r:id="rId8"/>
    <sheet name="RUNDA 2" sheetId="9" r:id="rId9"/>
    <sheet name="RUNDA 3" sheetId="10" r:id="rId10"/>
    <sheet name="RUNDA 4" sheetId="11" r:id="rId11"/>
    <sheet name="RUNDA 5" sheetId="12" r:id="rId12"/>
    <sheet name="PÓŁFINAŁ 40+" sheetId="13" r:id="rId13"/>
    <sheet name="PÓŁFINAŁ 50+" sheetId="14" r:id="rId14"/>
    <sheet name="PÓŁFINAŁ 60+" sheetId="15" r:id="rId15"/>
    <sheet name="FINAŁ 40+" sheetId="16" r:id="rId16"/>
    <sheet name="FINAŁ 50+" sheetId="17" r:id="rId17"/>
    <sheet name="FINAŁ 60+" sheetId="18" r:id="rId18"/>
  </sheets>
  <definedNames>
    <definedName name="_xlnm.Print_Area" localSheetId="5">'GR 50+'!$A$1:$M$17</definedName>
  </definedNames>
  <calcPr fullCalcOnLoad="1"/>
</workbook>
</file>

<file path=xl/sharedStrings.xml><?xml version="1.0" encoding="utf-8"?>
<sst xmlns="http://schemas.openxmlformats.org/spreadsheetml/2006/main" count="1044" uniqueCount="129">
  <si>
    <t xml:space="preserve">NAZWISKO i IMIĘ </t>
  </si>
  <si>
    <t>1 GRA</t>
  </si>
  <si>
    <t>2 GRA</t>
  </si>
  <si>
    <t>3 GRA</t>
  </si>
  <si>
    <t>4 GRA</t>
  </si>
  <si>
    <t>5 GRA</t>
  </si>
  <si>
    <t>6 GRA</t>
  </si>
  <si>
    <t>HNDC</t>
  </si>
  <si>
    <t>LP</t>
  </si>
  <si>
    <t>GRUPA</t>
  </si>
  <si>
    <t>SUMA</t>
  </si>
  <si>
    <t>ŚREDNIA</t>
  </si>
  <si>
    <t>NR. LIC</t>
  </si>
  <si>
    <t>NR LIC</t>
  </si>
  <si>
    <t>GR</t>
  </si>
  <si>
    <t>Eliminacje</t>
  </si>
  <si>
    <t>A</t>
  </si>
  <si>
    <t>C</t>
  </si>
  <si>
    <t>B</t>
  </si>
  <si>
    <t xml:space="preserve">     WYNIKI  PP - X SENIOR CUP 2019</t>
  </si>
  <si>
    <t>WYNIKI  PP - X SENIOR CUP 2019  GRUPA 40+</t>
  </si>
  <si>
    <t>WYNIKI PP - X SENIOR CUP 2019  GRUPA 50+</t>
  </si>
  <si>
    <t>WYNIKI   PP - X SENIOR CUP 2019  PÓŁFINAŁ 40+</t>
  </si>
  <si>
    <t>WYNIKI  PP - X SENIOR CUP 2019  GRUPA 60+</t>
  </si>
  <si>
    <t>WYNIKI  PP - X SENIOR CUP 2019 PÓŁFINAŁ 50+</t>
  </si>
  <si>
    <t>WYNIKI  PP - X SENIOR CUP 2019  60+</t>
  </si>
  <si>
    <t>NR LIC.</t>
  </si>
  <si>
    <t>WYNIKI  PP - X SENIOR CUP 2019 FINAŁ 50+</t>
  </si>
  <si>
    <t>PUNKTY</t>
  </si>
  <si>
    <t>WYNIKI  PP - X SENIOR CUP 2019 FINAŁ 60+</t>
  </si>
  <si>
    <t>WYNIKI  PP - X SENIOR CUP 2019 FINAŁ 40+</t>
  </si>
  <si>
    <t>ELIMINACJE WYNIKI PP - X SENIOR CUP 2019  MASTERS</t>
  </si>
  <si>
    <t>WYNIK PO PÓŁFINALE</t>
  </si>
  <si>
    <t>WYNIKI FINAŁ PP - X SENIOR CUP 2019  MASTERS</t>
  </si>
  <si>
    <t>KOKUROWSKI ZYGMUNT</t>
  </si>
  <si>
    <t>MALOVANA NATALIA</t>
  </si>
  <si>
    <t>HULECKA AGNIESZKA</t>
  </si>
  <si>
    <t>WRZYSZCZYŃSKA LUCYNA</t>
  </si>
  <si>
    <t>WRZYSZCZYŃSKI WOJCIECH</t>
  </si>
  <si>
    <t>MARTIN ADAM</t>
  </si>
  <si>
    <t>ASAJEWICZ ALEKSEJ</t>
  </si>
  <si>
    <t>WOJTASZCZYK MARCIN</t>
  </si>
  <si>
    <t>PAJĄK BOŻENA</t>
  </si>
  <si>
    <t>PAVLOV YURIJ</t>
  </si>
  <si>
    <t>HULECKI JANUSZ</t>
  </si>
  <si>
    <t>PAJĄK MIROSŁAW</t>
  </si>
  <si>
    <t>KUCIŃSKI JACEK</t>
  </si>
  <si>
    <t>STANOCH JUSTYNA</t>
  </si>
  <si>
    <t xml:space="preserve">MERONK ANDRZEJ </t>
  </si>
  <si>
    <t>FRYDRYCH WIESŁAW</t>
  </si>
  <si>
    <t>BŁASZCZYK ARKADIUSZ</t>
  </si>
  <si>
    <t>WOJACZEK ALINA</t>
  </si>
  <si>
    <t>KOSIEC ZBIGNIEW</t>
  </si>
  <si>
    <t>FRYDRYCH LILLA</t>
  </si>
  <si>
    <t>ZAWADZKI JÓZEF</t>
  </si>
  <si>
    <t>GRZYMKOWSKI KRZYSZTOF</t>
  </si>
  <si>
    <t>ADAMCZYK TOMASZ</t>
  </si>
  <si>
    <t>CHODOROWSKI ROBERT</t>
  </si>
  <si>
    <t>MAJERCZYK KRZYSZTOF</t>
  </si>
  <si>
    <t xml:space="preserve">KRAUZE MARIAN </t>
  </si>
  <si>
    <t>PAJĄK STEFAN</t>
  </si>
  <si>
    <t>GORYAYNOV VALERIY</t>
  </si>
  <si>
    <t>CZUŁA JAROSŁAW</t>
  </si>
  <si>
    <t>SAAETGARYEVA ZULFIA</t>
  </si>
  <si>
    <t>CZARNECKI WITOLD</t>
  </si>
  <si>
    <t>PAGANIN VALTER</t>
  </si>
  <si>
    <t>TRÓJCZAK KRZYSZTOF</t>
  </si>
  <si>
    <t>BRYŁKOWSKI JANUSZ</t>
  </si>
  <si>
    <t>SOROCZYŃSKI TOMASZ</t>
  </si>
  <si>
    <t xml:space="preserve">KWIATKOWSKI MACIEJ </t>
  </si>
  <si>
    <t>BŁASZCZYK ANNA</t>
  </si>
  <si>
    <t>ŻURAWIK JUREK</t>
  </si>
  <si>
    <t>ŚLIWIŃSKI SŁAWOMIR</t>
  </si>
  <si>
    <t>LESZCZYŃSKI ROBERT</t>
  </si>
  <si>
    <t>SOWUL ELKE</t>
  </si>
  <si>
    <t xml:space="preserve">AUGUSTOWSKI KRZYSZTOF </t>
  </si>
  <si>
    <t>KULPA PIOTR</t>
  </si>
  <si>
    <t>ŚWINIARSKI TOMASZ</t>
  </si>
  <si>
    <t>MURZYNOWSKI MAREK</t>
  </si>
  <si>
    <t>SOWIŃSKI PRZEMYSŁAW</t>
  </si>
  <si>
    <t>RYBICKA JOANNA</t>
  </si>
  <si>
    <t>SKORUPA JACEK</t>
  </si>
  <si>
    <t>RYBICKI KAZIMIERZ</t>
  </si>
  <si>
    <t>OLESIŃSKI KRZYSZTOF</t>
  </si>
  <si>
    <t>SZCZĘSNY GRZEGORZ</t>
  </si>
  <si>
    <t>KIEŁTYKA STANISŁAW</t>
  </si>
  <si>
    <t>KIEDROWSKI ROMAN</t>
  </si>
  <si>
    <t>KŁOPOTOWSKI RYSZARD</t>
  </si>
  <si>
    <t>HORBATOWICZ MARIA</t>
  </si>
  <si>
    <t>CHARĘZIŃSKI MAREK</t>
  </si>
  <si>
    <t>PANKAU WITOLD</t>
  </si>
  <si>
    <t>KRAJEWSKI TOMASZ</t>
  </si>
  <si>
    <t>WSZYSTKIE GRY ZAWODNIKA - ŚREDNIA</t>
  </si>
  <si>
    <t>7 GRA</t>
  </si>
  <si>
    <t>8 GRA</t>
  </si>
  <si>
    <t>9 GRA</t>
  </si>
  <si>
    <t>10 GRA</t>
  </si>
  <si>
    <t>11 GRA</t>
  </si>
  <si>
    <t>12 GRA</t>
  </si>
  <si>
    <t>13 GRA</t>
  </si>
  <si>
    <t>14 GRA</t>
  </si>
  <si>
    <t>15 GRA</t>
  </si>
  <si>
    <t>16 GRA</t>
  </si>
  <si>
    <t>17 GRA</t>
  </si>
  <si>
    <t>18 GRA</t>
  </si>
  <si>
    <t>19 GRA</t>
  </si>
  <si>
    <t>20 GRA</t>
  </si>
  <si>
    <t>21 GRA</t>
  </si>
  <si>
    <t>22 GRA</t>
  </si>
  <si>
    <t>23 GRA</t>
  </si>
  <si>
    <t>24 GRA</t>
  </si>
  <si>
    <t>25 GRA</t>
  </si>
  <si>
    <t>26 GRA</t>
  </si>
  <si>
    <t>27 GRA</t>
  </si>
  <si>
    <t>28 GRA</t>
  </si>
  <si>
    <t>29 GRA</t>
  </si>
  <si>
    <t>30 GRA</t>
  </si>
  <si>
    <t>31 GRA</t>
  </si>
  <si>
    <t>32 GRA</t>
  </si>
  <si>
    <t>33 GRA</t>
  </si>
  <si>
    <t>34 GRA</t>
  </si>
  <si>
    <t>35 GRA</t>
  </si>
  <si>
    <t>36 GRA</t>
  </si>
  <si>
    <t>37 GRA</t>
  </si>
  <si>
    <t>38 GRA</t>
  </si>
  <si>
    <t>39 GRA</t>
  </si>
  <si>
    <t>KRYTERIA KADRY 50+</t>
  </si>
  <si>
    <t>PKT</t>
  </si>
  <si>
    <t>PUNKTACJA KOBIET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</si>
</sst>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8"/>
      <name val="Czcionka tekstu podstawowego"/>
      <family val="2"/>
    </font>
    <font>
      <b/>
      <sz val="26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26"/>
      <color indexed="9"/>
      <name val="Czcionka tekstu podstawowego"/>
      <family val="0"/>
    </font>
    <font>
      <b/>
      <sz val="18"/>
      <color indexed="9"/>
      <name val="Czcionka tekstu podstawowego"/>
      <family val="0"/>
    </font>
    <font>
      <b/>
      <sz val="20"/>
      <color indexed="8"/>
      <name val="Czcionka tekstu podstawowego"/>
      <family val="0"/>
    </font>
    <font>
      <b/>
      <sz val="20"/>
      <color indexed="9"/>
      <name val="Czcionka tekstu podstawowego"/>
      <family val="0"/>
    </font>
    <font>
      <b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26"/>
      <color theme="0"/>
      <name val="Czcionka tekstu podstawowego"/>
      <family val="0"/>
    </font>
    <font>
      <b/>
      <sz val="18"/>
      <color theme="0"/>
      <name val="Czcionka tekstu podstawowego"/>
      <family val="0"/>
    </font>
    <font>
      <b/>
      <sz val="20"/>
      <color theme="1"/>
      <name val="Czcionka tekstu podstawowego"/>
      <family val="0"/>
    </font>
    <font>
      <b/>
      <sz val="20"/>
      <color theme="0"/>
      <name val="Czcionka tekstu podstawowego"/>
      <family val="0"/>
    </font>
    <font>
      <b/>
      <sz val="18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7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/>
    </xf>
    <xf numFmtId="2" fontId="0" fillId="13" borderId="10" xfId="0" applyNumberFormat="1" applyFill="1" applyBorder="1" applyAlignment="1">
      <alignment horizontal="center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vertical="center" wrapText="1"/>
    </xf>
    <xf numFmtId="1" fontId="44" fillId="9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1" fontId="44" fillId="33" borderId="10" xfId="0" applyNumberFormat="1" applyFont="1" applyFill="1" applyBorder="1" applyAlignment="1">
      <alignment horizontal="center"/>
    </xf>
    <xf numFmtId="0" fontId="44" fillId="18" borderId="10" xfId="0" applyFont="1" applyFill="1" applyBorder="1" applyAlignment="1">
      <alignment vertical="center" wrapText="1"/>
    </xf>
    <xf numFmtId="1" fontId="44" fillId="18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2" fontId="44" fillId="1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4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44" fillId="16" borderId="10" xfId="0" applyFont="1" applyFill="1" applyBorder="1" applyAlignment="1">
      <alignment/>
    </xf>
    <xf numFmtId="1" fontId="44" fillId="16" borderId="10" xfId="0" applyNumberFormat="1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11" borderId="10" xfId="0" applyFont="1" applyFill="1" applyBorder="1" applyAlignment="1">
      <alignment/>
    </xf>
    <xf numFmtId="1" fontId="44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1" fontId="3" fillId="11" borderId="10" xfId="0" applyNumberFormat="1" applyFont="1" applyFill="1" applyBorder="1" applyAlignment="1">
      <alignment horizontal="center"/>
    </xf>
    <xf numFmtId="0" fontId="44" fillId="10" borderId="10" xfId="0" applyFont="1" applyFill="1" applyBorder="1" applyAlignment="1">
      <alignment/>
    </xf>
    <xf numFmtId="1" fontId="44" fillId="1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4" fillId="10" borderId="10" xfId="0" applyFont="1" applyFill="1" applyBorder="1" applyAlignment="1">
      <alignment vertical="center" wrapText="1"/>
    </xf>
    <xf numFmtId="0" fontId="44" fillId="10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1" fontId="44" fillId="16" borderId="11" xfId="0" applyNumberFormat="1" applyFont="1" applyFill="1" applyBorder="1" applyAlignment="1">
      <alignment horizontal="center"/>
    </xf>
    <xf numFmtId="2" fontId="44" fillId="1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1" fontId="44" fillId="16" borderId="12" xfId="0" applyNumberFormat="1" applyFont="1" applyFill="1" applyBorder="1" applyAlignment="1">
      <alignment horizontal="center"/>
    </xf>
    <xf numFmtId="2" fontId="44" fillId="13" borderId="12" xfId="0" applyNumberFormat="1" applyFont="1" applyFill="1" applyBorder="1" applyAlignment="1">
      <alignment horizontal="center"/>
    </xf>
    <xf numFmtId="1" fontId="44" fillId="9" borderId="11" xfId="0" applyNumberFormat="1" applyFont="1" applyFill="1" applyBorder="1" applyAlignment="1">
      <alignment horizontal="center"/>
    </xf>
    <xf numFmtId="1" fontId="44" fillId="9" borderId="12" xfId="0" applyNumberFormat="1" applyFont="1" applyFill="1" applyBorder="1" applyAlignment="1">
      <alignment horizontal="center"/>
    </xf>
    <xf numFmtId="1" fontId="44" fillId="10" borderId="11" xfId="0" applyNumberFormat="1" applyFont="1" applyFill="1" applyBorder="1" applyAlignment="1">
      <alignment horizontal="center"/>
    </xf>
    <xf numFmtId="1" fontId="44" fillId="10" borderId="12" xfId="0" applyNumberFormat="1" applyFont="1" applyFill="1" applyBorder="1" applyAlignment="1">
      <alignment horizontal="center"/>
    </xf>
    <xf numFmtId="2" fontId="0" fillId="13" borderId="11" xfId="0" applyNumberForma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44" fillId="7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2" xfId="0" applyFill="1" applyBorder="1" applyAlignment="1">
      <alignment/>
    </xf>
    <xf numFmtId="0" fontId="44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4" fillId="9" borderId="10" xfId="0" applyFont="1" applyFill="1" applyBorder="1" applyAlignment="1">
      <alignment vertical="center" wrapText="1"/>
    </xf>
    <xf numFmtId="0" fontId="44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9" borderId="11" xfId="0" applyFill="1" applyBorder="1" applyAlignment="1">
      <alignment horizontal="center"/>
    </xf>
    <xf numFmtId="1" fontId="44" fillId="11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9" borderId="12" xfId="0" applyFill="1" applyBorder="1" applyAlignment="1">
      <alignment horizontal="center"/>
    </xf>
    <xf numFmtId="1" fontId="44" fillId="11" borderId="12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5" borderId="1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44" fillId="9" borderId="11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/>
    </xf>
    <xf numFmtId="1" fontId="44" fillId="18" borderId="11" xfId="0" applyNumberFormat="1" applyFont="1" applyFill="1" applyBorder="1" applyAlignment="1">
      <alignment horizontal="center"/>
    </xf>
    <xf numFmtId="0" fontId="44" fillId="10" borderId="12" xfId="0" applyFont="1" applyFill="1" applyBorder="1" applyAlignment="1">
      <alignment horizontal="center"/>
    </xf>
    <xf numFmtId="0" fontId="44" fillId="9" borderId="12" xfId="0" applyFont="1" applyFill="1" applyBorder="1" applyAlignment="1">
      <alignment horizontal="center"/>
    </xf>
    <xf numFmtId="1" fontId="44" fillId="18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0" fillId="36" borderId="0" xfId="0" applyFont="1" applyFill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53" fillId="38" borderId="0" xfId="0" applyFont="1" applyFill="1" applyAlignment="1">
      <alignment horizontal="center" vertical="center"/>
    </xf>
    <xf numFmtId="0" fontId="53" fillId="38" borderId="13" xfId="0" applyFont="1" applyFill="1" applyBorder="1" applyAlignment="1">
      <alignment horizontal="center" vertical="center"/>
    </xf>
    <xf numFmtId="0" fontId="54" fillId="39" borderId="0" xfId="0" applyFont="1" applyFill="1" applyAlignment="1">
      <alignment horizontal="center" vertical="center"/>
    </xf>
    <xf numFmtId="0" fontId="54" fillId="39" borderId="13" xfId="0" applyFont="1" applyFill="1" applyBorder="1" applyAlignment="1">
      <alignment horizontal="center" vertical="center"/>
    </xf>
    <xf numFmtId="0" fontId="52" fillId="40" borderId="0" xfId="0" applyFont="1" applyFill="1" applyAlignment="1">
      <alignment horizontal="center" vertical="center"/>
    </xf>
    <xf numFmtId="0" fontId="52" fillId="40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52" fillId="39" borderId="0" xfId="0" applyFont="1" applyFill="1" applyAlignment="1">
      <alignment horizontal="center" vertical="center"/>
    </xf>
    <xf numFmtId="0" fontId="52" fillId="39" borderId="13" xfId="0" applyFont="1" applyFill="1" applyBorder="1" applyAlignment="1">
      <alignment horizontal="center" vertical="center"/>
    </xf>
    <xf numFmtId="0" fontId="52" fillId="38" borderId="0" xfId="0" applyFont="1" applyFill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/>
    </xf>
    <xf numFmtId="1" fontId="44" fillId="33" borderId="11" xfId="0" applyNumberFormat="1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1" fontId="44" fillId="33" borderId="12" xfId="0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52" fillId="12" borderId="0" xfId="0" applyFont="1" applyFill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142875</xdr:rowOff>
    </xdr:from>
    <xdr:to>
      <xdr:col>2</xdr:col>
      <xdr:colOff>247650</xdr:colOff>
      <xdr:row>2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4287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28575</xdr:rowOff>
    </xdr:from>
    <xdr:to>
      <xdr:col>1</xdr:col>
      <xdr:colOff>723900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19050</xdr:rowOff>
    </xdr:from>
    <xdr:to>
      <xdr:col>2</xdr:col>
      <xdr:colOff>1076325</xdr:colOff>
      <xdr:row>3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90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28575</xdr:rowOff>
    </xdr:from>
    <xdr:to>
      <xdr:col>1</xdr:col>
      <xdr:colOff>723900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19050</xdr:rowOff>
    </xdr:from>
    <xdr:to>
      <xdr:col>2</xdr:col>
      <xdr:colOff>1076325</xdr:colOff>
      <xdr:row>3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90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1</xdr:col>
      <xdr:colOff>219075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0</xdr:row>
      <xdr:rowOff>85725</xdr:rowOff>
    </xdr:from>
    <xdr:to>
      <xdr:col>2</xdr:col>
      <xdr:colOff>285750</xdr:colOff>
      <xdr:row>3</xdr:row>
      <xdr:rowOff>133350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8572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57150</xdr:rowOff>
    </xdr:from>
    <xdr:to>
      <xdr:col>1</xdr:col>
      <xdr:colOff>228600</xdr:colOff>
      <xdr:row>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76200</xdr:rowOff>
    </xdr:from>
    <xdr:to>
      <xdr:col>2</xdr:col>
      <xdr:colOff>514350</xdr:colOff>
      <xdr:row>3</xdr:row>
      <xdr:rowOff>47625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1</xdr:col>
      <xdr:colOff>323850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28575</xdr:rowOff>
    </xdr:from>
    <xdr:to>
      <xdr:col>2</xdr:col>
      <xdr:colOff>866775</xdr:colOff>
      <xdr:row>3</xdr:row>
      <xdr:rowOff>133350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8575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28575</xdr:rowOff>
    </xdr:from>
    <xdr:to>
      <xdr:col>2</xdr:col>
      <xdr:colOff>323850</xdr:colOff>
      <xdr:row>4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95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</xdr:row>
      <xdr:rowOff>28575</xdr:rowOff>
    </xdr:from>
    <xdr:to>
      <xdr:col>3</xdr:col>
      <xdr:colOff>428625</xdr:colOff>
      <xdr:row>4</xdr:row>
      <xdr:rowOff>133350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095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133350</xdr:rowOff>
    </xdr:from>
    <xdr:to>
      <xdr:col>1</xdr:col>
      <xdr:colOff>762000</xdr:colOff>
      <xdr:row>4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143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142875</xdr:rowOff>
    </xdr:from>
    <xdr:to>
      <xdr:col>2</xdr:col>
      <xdr:colOff>742950</xdr:colOff>
      <xdr:row>4</xdr:row>
      <xdr:rowOff>76200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23850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123825</xdr:rowOff>
    </xdr:from>
    <xdr:to>
      <xdr:col>3</xdr:col>
      <xdr:colOff>9525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048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2</xdr:col>
      <xdr:colOff>104775</xdr:colOff>
      <xdr:row>4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0480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</xdr:colOff>
      <xdr:row>3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161925</xdr:colOff>
      <xdr:row>3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47625</xdr:rowOff>
    </xdr:from>
    <xdr:to>
      <xdr:col>2</xdr:col>
      <xdr:colOff>247650</xdr:colOff>
      <xdr:row>3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76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1</xdr:col>
      <xdr:colOff>314325</xdr:colOff>
      <xdr:row>3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0</xdr:row>
      <xdr:rowOff>152400</xdr:rowOff>
    </xdr:from>
    <xdr:to>
      <xdr:col>2</xdr:col>
      <xdr:colOff>257175</xdr:colOff>
      <xdr:row>3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52400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371475</xdr:colOff>
      <xdr:row>3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133350</xdr:rowOff>
    </xdr:from>
    <xdr:to>
      <xdr:col>2</xdr:col>
      <xdr:colOff>561975</xdr:colOff>
      <xdr:row>3</xdr:row>
      <xdr:rowOff>38100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3335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419100</xdr:colOff>
      <xdr:row>3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85725</xdr:rowOff>
    </xdr:from>
    <xdr:to>
      <xdr:col>2</xdr:col>
      <xdr:colOff>447675</xdr:colOff>
      <xdr:row>3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85725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2</xdr:col>
      <xdr:colOff>57150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19050</xdr:rowOff>
    </xdr:from>
    <xdr:to>
      <xdr:col>2</xdr:col>
      <xdr:colOff>1190625</xdr:colOff>
      <xdr:row>3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1905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2</xdr:col>
      <xdr:colOff>57150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19050</xdr:rowOff>
    </xdr:from>
    <xdr:to>
      <xdr:col>2</xdr:col>
      <xdr:colOff>1190625</xdr:colOff>
      <xdr:row>3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1905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2</xdr:col>
      <xdr:colOff>57150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19050</xdr:rowOff>
    </xdr:from>
    <xdr:to>
      <xdr:col>2</xdr:col>
      <xdr:colOff>1190625</xdr:colOff>
      <xdr:row>3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1905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zoomScale="80" zoomScaleNormal="80" zoomScalePageLayoutView="0" workbookViewId="0" topLeftCell="A1">
      <selection activeCell="O21" sqref="O21"/>
    </sheetView>
  </sheetViews>
  <sheetFormatPr defaultColWidth="8.796875" defaultRowHeight="14.25"/>
  <cols>
    <col min="1" max="1" width="5.09765625" style="0" customWidth="1"/>
    <col min="2" max="2" width="7.3984375" style="0" customWidth="1"/>
    <col min="3" max="3" width="35.3984375" style="0" customWidth="1"/>
    <col min="4" max="4" width="4.09765625" style="0" customWidth="1"/>
    <col min="5" max="10" width="9" style="78" customWidth="1"/>
    <col min="13" max="13" width="9" style="36" customWidth="1"/>
    <col min="15" max="15" width="26.8984375" style="0" customWidth="1"/>
    <col min="16" max="16" width="9" style="36" customWidth="1"/>
  </cols>
  <sheetData>
    <row r="1" spans="1:16" ht="14.25" customHeight="1">
      <c r="A1" s="126" t="s">
        <v>126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55" t="s">
        <v>128</v>
      </c>
      <c r="O1" s="155"/>
      <c r="P1" s="155"/>
    </row>
    <row r="2" spans="1:16" ht="14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55"/>
      <c r="O2" s="155"/>
      <c r="P2" s="155"/>
    </row>
    <row r="3" spans="1:16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55"/>
      <c r="O3" s="155"/>
      <c r="P3" s="155"/>
    </row>
    <row r="4" spans="1:16" ht="14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56"/>
      <c r="O4" s="156"/>
      <c r="P4" s="156"/>
    </row>
    <row r="5" spans="1:16" ht="33.75" customHeight="1">
      <c r="A5" s="7" t="s">
        <v>8</v>
      </c>
      <c r="B5" s="8" t="s">
        <v>12</v>
      </c>
      <c r="C5" s="8" t="s">
        <v>0</v>
      </c>
      <c r="D5" s="23" t="s">
        <v>14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45" t="s">
        <v>10</v>
      </c>
      <c r="L5" s="8" t="s">
        <v>11</v>
      </c>
      <c r="M5" s="154" t="s">
        <v>127</v>
      </c>
      <c r="N5" s="8" t="s">
        <v>12</v>
      </c>
      <c r="O5" s="8" t="s">
        <v>0</v>
      </c>
      <c r="P5" s="154" t="s">
        <v>127</v>
      </c>
    </row>
    <row r="6" spans="1:16" ht="15">
      <c r="A6" s="68">
        <v>1</v>
      </c>
      <c r="B6" s="30">
        <v>203</v>
      </c>
      <c r="C6" s="31" t="s">
        <v>45</v>
      </c>
      <c r="D6" s="11" t="s">
        <v>17</v>
      </c>
      <c r="E6" s="76">
        <v>222</v>
      </c>
      <c r="F6" s="76">
        <v>224</v>
      </c>
      <c r="G6" s="76">
        <v>246</v>
      </c>
      <c r="H6" s="76">
        <v>212</v>
      </c>
      <c r="I6" s="76">
        <v>245</v>
      </c>
      <c r="J6" s="76">
        <v>231</v>
      </c>
      <c r="K6" s="42">
        <f>SUM(E6:J6)</f>
        <v>1380</v>
      </c>
      <c r="L6" s="6">
        <f>SUM(E6:J6)/6</f>
        <v>230</v>
      </c>
      <c r="M6" s="11">
        <v>45</v>
      </c>
      <c r="N6" s="30">
        <v>204</v>
      </c>
      <c r="O6" s="31" t="s">
        <v>42</v>
      </c>
      <c r="P6" s="49">
        <v>45</v>
      </c>
    </row>
    <row r="7" spans="1:16" ht="15">
      <c r="A7" s="68">
        <v>2</v>
      </c>
      <c r="B7" s="30">
        <v>1616</v>
      </c>
      <c r="C7" s="31" t="s">
        <v>48</v>
      </c>
      <c r="D7" s="11" t="s">
        <v>17</v>
      </c>
      <c r="E7" s="76">
        <v>238</v>
      </c>
      <c r="F7" s="76">
        <v>164</v>
      </c>
      <c r="G7" s="76">
        <v>216</v>
      </c>
      <c r="H7" s="76">
        <v>196</v>
      </c>
      <c r="I7" s="76">
        <v>188</v>
      </c>
      <c r="J7" s="76">
        <v>234</v>
      </c>
      <c r="K7" s="42">
        <f>SUM(E7:J7)</f>
        <v>1236</v>
      </c>
      <c r="L7" s="6">
        <f>SUM(E7:J7)/6</f>
        <v>206</v>
      </c>
      <c r="M7" s="11">
        <v>38</v>
      </c>
      <c r="N7" s="30">
        <v>794</v>
      </c>
      <c r="O7" s="31" t="s">
        <v>63</v>
      </c>
      <c r="P7" s="49">
        <v>0</v>
      </c>
    </row>
    <row r="8" spans="1:16" ht="15">
      <c r="A8" s="68">
        <v>3</v>
      </c>
      <c r="B8" s="30">
        <v>792</v>
      </c>
      <c r="C8" s="31" t="s">
        <v>83</v>
      </c>
      <c r="D8" s="11" t="s">
        <v>18</v>
      </c>
      <c r="E8" s="76">
        <v>171</v>
      </c>
      <c r="F8" s="76">
        <v>234</v>
      </c>
      <c r="G8" s="76">
        <v>202</v>
      </c>
      <c r="H8" s="76">
        <v>233</v>
      </c>
      <c r="I8" s="76">
        <v>213</v>
      </c>
      <c r="J8" s="76">
        <v>183</v>
      </c>
      <c r="K8" s="42">
        <f>SUM(E8:J8)</f>
        <v>1236</v>
      </c>
      <c r="L8" s="6">
        <f>SUM(E8:J8)/6</f>
        <v>206</v>
      </c>
      <c r="M8" s="11">
        <v>30</v>
      </c>
      <c r="N8" s="30">
        <v>10031</v>
      </c>
      <c r="O8" s="31" t="s">
        <v>35</v>
      </c>
      <c r="P8" s="49">
        <v>0</v>
      </c>
    </row>
    <row r="9" spans="1:16" ht="15">
      <c r="A9" s="68">
        <v>4</v>
      </c>
      <c r="B9" s="30">
        <v>146</v>
      </c>
      <c r="C9" s="31" t="s">
        <v>67</v>
      </c>
      <c r="D9" s="11" t="s">
        <v>17</v>
      </c>
      <c r="E9" s="76">
        <v>213</v>
      </c>
      <c r="F9" s="76">
        <v>246</v>
      </c>
      <c r="G9" s="76">
        <v>193</v>
      </c>
      <c r="H9" s="76">
        <v>166</v>
      </c>
      <c r="I9" s="76">
        <v>207</v>
      </c>
      <c r="J9" s="76">
        <v>199</v>
      </c>
      <c r="K9" s="42">
        <f>SUM(E9:J9)</f>
        <v>1224</v>
      </c>
      <c r="L9" s="6">
        <f>SUM(E9:J9)/6</f>
        <v>204</v>
      </c>
      <c r="M9" s="11">
        <v>24</v>
      </c>
      <c r="N9" s="30">
        <v>2100</v>
      </c>
      <c r="O9" s="31" t="s">
        <v>74</v>
      </c>
      <c r="P9" s="49">
        <v>24</v>
      </c>
    </row>
    <row r="10" spans="1:16" ht="15">
      <c r="A10" s="68">
        <v>5</v>
      </c>
      <c r="B10" s="30">
        <v>169</v>
      </c>
      <c r="C10" s="31" t="s">
        <v>39</v>
      </c>
      <c r="D10" s="11" t="s">
        <v>18</v>
      </c>
      <c r="E10" s="76">
        <v>189</v>
      </c>
      <c r="F10" s="76">
        <v>126</v>
      </c>
      <c r="G10" s="76">
        <v>264</v>
      </c>
      <c r="H10" s="76">
        <v>175</v>
      </c>
      <c r="I10" s="76">
        <v>254</v>
      </c>
      <c r="J10" s="76">
        <v>214</v>
      </c>
      <c r="K10" s="42">
        <f>SUM(E10:J10)</f>
        <v>1222</v>
      </c>
      <c r="L10" s="6">
        <f>SUM(E10:J10)/6</f>
        <v>203.66666666666666</v>
      </c>
      <c r="M10" s="11">
        <v>20</v>
      </c>
      <c r="N10" s="30">
        <v>2993</v>
      </c>
      <c r="O10" s="31" t="s">
        <v>37</v>
      </c>
      <c r="P10" s="49">
        <v>20</v>
      </c>
    </row>
    <row r="11" spans="1:16" ht="15">
      <c r="A11" s="68">
        <v>6</v>
      </c>
      <c r="B11" s="30">
        <v>1857</v>
      </c>
      <c r="C11" s="31" t="s">
        <v>55</v>
      </c>
      <c r="D11" s="11" t="s">
        <v>18</v>
      </c>
      <c r="E11" s="76">
        <v>242</v>
      </c>
      <c r="F11" s="76">
        <v>175</v>
      </c>
      <c r="G11" s="76">
        <v>168</v>
      </c>
      <c r="H11" s="76">
        <v>214</v>
      </c>
      <c r="I11" s="76">
        <v>234</v>
      </c>
      <c r="J11" s="76">
        <v>188</v>
      </c>
      <c r="K11" s="42">
        <f>SUM(E11:J11)</f>
        <v>1221</v>
      </c>
      <c r="L11" s="6">
        <f>SUM(E11:J11)/6</f>
        <v>203.5</v>
      </c>
      <c r="M11" s="11">
        <v>15</v>
      </c>
      <c r="N11" s="30">
        <v>1609</v>
      </c>
      <c r="O11" s="31" t="s">
        <v>88</v>
      </c>
      <c r="P11" s="49">
        <v>15</v>
      </c>
    </row>
    <row r="12" spans="1:16" ht="15">
      <c r="A12" s="68">
        <v>7</v>
      </c>
      <c r="B12" s="30">
        <v>1063</v>
      </c>
      <c r="C12" s="31" t="s">
        <v>81</v>
      </c>
      <c r="D12" s="11" t="s">
        <v>18</v>
      </c>
      <c r="E12" s="76">
        <v>185</v>
      </c>
      <c r="F12" s="76">
        <v>205</v>
      </c>
      <c r="G12" s="76">
        <v>184</v>
      </c>
      <c r="H12" s="76">
        <v>248</v>
      </c>
      <c r="I12" s="76">
        <v>191</v>
      </c>
      <c r="J12" s="76">
        <v>204</v>
      </c>
      <c r="K12" s="42">
        <f>SUM(E12:J12)</f>
        <v>1217</v>
      </c>
      <c r="L12" s="6">
        <f>SUM(E12:J12)/6</f>
        <v>202.83333333333334</v>
      </c>
      <c r="M12" s="11">
        <v>12</v>
      </c>
      <c r="N12" s="30">
        <v>225</v>
      </c>
      <c r="O12" s="31" t="s">
        <v>80</v>
      </c>
      <c r="P12" s="49">
        <v>12</v>
      </c>
    </row>
    <row r="13" spans="1:16" ht="15">
      <c r="A13" s="68">
        <v>8</v>
      </c>
      <c r="B13" s="30">
        <v>2151</v>
      </c>
      <c r="C13" s="31" t="s">
        <v>40</v>
      </c>
      <c r="D13" s="11" t="s">
        <v>17</v>
      </c>
      <c r="E13" s="76">
        <v>178</v>
      </c>
      <c r="F13" s="76">
        <v>178</v>
      </c>
      <c r="G13" s="76">
        <v>226</v>
      </c>
      <c r="H13" s="76">
        <v>235</v>
      </c>
      <c r="I13" s="76">
        <v>206</v>
      </c>
      <c r="J13" s="76">
        <v>191</v>
      </c>
      <c r="K13" s="42">
        <f>SUM(E13:J13)</f>
        <v>1214</v>
      </c>
      <c r="L13" s="6">
        <f>SUM(E13:J13)/6</f>
        <v>202.33333333333334</v>
      </c>
      <c r="M13" s="11">
        <v>9</v>
      </c>
      <c r="N13" s="30">
        <v>2050</v>
      </c>
      <c r="O13" s="31" t="s">
        <v>53</v>
      </c>
      <c r="P13" s="49">
        <v>9</v>
      </c>
    </row>
    <row r="14" spans="1:16" ht="15">
      <c r="A14" s="68">
        <v>9</v>
      </c>
      <c r="B14" s="30">
        <v>1540</v>
      </c>
      <c r="C14" s="31" t="s">
        <v>46</v>
      </c>
      <c r="D14" s="11" t="s">
        <v>18</v>
      </c>
      <c r="E14" s="76">
        <v>201</v>
      </c>
      <c r="F14" s="76">
        <v>198</v>
      </c>
      <c r="G14" s="76">
        <v>238</v>
      </c>
      <c r="H14" s="76">
        <v>191</v>
      </c>
      <c r="I14" s="76">
        <v>194</v>
      </c>
      <c r="J14" s="76">
        <v>192</v>
      </c>
      <c r="K14" s="42">
        <f>SUM(E14:J14)</f>
        <v>1214</v>
      </c>
      <c r="L14" s="6">
        <f>SUM(E14:J14)/6</f>
        <v>202.33333333333334</v>
      </c>
      <c r="M14" s="11">
        <v>6</v>
      </c>
      <c r="N14" s="30">
        <v>3021</v>
      </c>
      <c r="O14" s="31" t="s">
        <v>36</v>
      </c>
      <c r="P14" s="49">
        <v>6</v>
      </c>
    </row>
    <row r="15" spans="1:16" ht="15">
      <c r="A15" s="68">
        <v>10</v>
      </c>
      <c r="B15" s="30">
        <v>226</v>
      </c>
      <c r="C15" s="31" t="s">
        <v>82</v>
      </c>
      <c r="D15" s="11" t="s">
        <v>18</v>
      </c>
      <c r="E15" s="76">
        <v>214</v>
      </c>
      <c r="F15" s="76">
        <v>190</v>
      </c>
      <c r="G15" s="76">
        <v>186</v>
      </c>
      <c r="H15" s="76">
        <v>240</v>
      </c>
      <c r="I15" s="76">
        <v>198</v>
      </c>
      <c r="J15" s="76">
        <v>170</v>
      </c>
      <c r="K15" s="42">
        <f>SUM(E15:J15)</f>
        <v>1198</v>
      </c>
      <c r="L15" s="6">
        <f>SUM(E15:J15)/6</f>
        <v>199.66666666666666</v>
      </c>
      <c r="M15" s="11">
        <v>5</v>
      </c>
      <c r="N15" s="30">
        <v>3021</v>
      </c>
      <c r="O15" s="31" t="s">
        <v>47</v>
      </c>
      <c r="P15" s="49">
        <v>5</v>
      </c>
    </row>
    <row r="16" spans="1:16" ht="15">
      <c r="A16" s="68">
        <v>11</v>
      </c>
      <c r="B16" s="30">
        <v>1759</v>
      </c>
      <c r="C16" s="31" t="s">
        <v>62</v>
      </c>
      <c r="D16" s="11" t="s">
        <v>18</v>
      </c>
      <c r="E16" s="76">
        <v>188</v>
      </c>
      <c r="F16" s="76">
        <v>202</v>
      </c>
      <c r="G16" s="76">
        <v>204</v>
      </c>
      <c r="H16" s="76">
        <v>211</v>
      </c>
      <c r="I16" s="76">
        <v>187</v>
      </c>
      <c r="J16" s="76">
        <v>197</v>
      </c>
      <c r="K16" s="42">
        <f>SUM(E16:J16)</f>
        <v>1189</v>
      </c>
      <c r="L16" s="6">
        <f>SUM(E16:J16)/6</f>
        <v>198.16666666666666</v>
      </c>
      <c r="M16" s="11">
        <v>3</v>
      </c>
      <c r="N16" s="30">
        <v>2665</v>
      </c>
      <c r="O16" s="31" t="s">
        <v>51</v>
      </c>
      <c r="P16" s="49">
        <v>3</v>
      </c>
    </row>
    <row r="17" spans="1:13" ht="15.75" thickBot="1">
      <c r="A17" s="93">
        <v>12</v>
      </c>
      <c r="B17" s="153">
        <v>2023</v>
      </c>
      <c r="C17" s="152" t="s">
        <v>44</v>
      </c>
      <c r="D17" s="59" t="s">
        <v>17</v>
      </c>
      <c r="E17" s="79">
        <v>213</v>
      </c>
      <c r="F17" s="79">
        <v>228</v>
      </c>
      <c r="G17" s="79">
        <v>155</v>
      </c>
      <c r="H17" s="79">
        <v>167</v>
      </c>
      <c r="I17" s="79">
        <v>221</v>
      </c>
      <c r="J17" s="79">
        <v>198</v>
      </c>
      <c r="K17" s="65">
        <f>SUM(E17:J17)</f>
        <v>1182</v>
      </c>
      <c r="L17" s="67">
        <f>SUM(E17:J17)/6</f>
        <v>197</v>
      </c>
      <c r="M17" s="59">
        <v>2</v>
      </c>
    </row>
    <row r="18" spans="1:13" ht="15">
      <c r="A18" s="52">
        <v>13</v>
      </c>
      <c r="B18" s="69">
        <v>2088</v>
      </c>
      <c r="C18" s="70" t="s">
        <v>52</v>
      </c>
      <c r="D18" s="54" t="s">
        <v>18</v>
      </c>
      <c r="E18" s="77">
        <v>179</v>
      </c>
      <c r="F18" s="77">
        <v>203</v>
      </c>
      <c r="G18" s="77">
        <v>205</v>
      </c>
      <c r="H18" s="77">
        <v>173</v>
      </c>
      <c r="I18" s="77">
        <v>227</v>
      </c>
      <c r="J18" s="77">
        <v>183</v>
      </c>
      <c r="K18" s="64">
        <f>SUM(E18:J18)</f>
        <v>1170</v>
      </c>
      <c r="L18" s="66">
        <f>SUM(E18:J18)/6</f>
        <v>195</v>
      </c>
      <c r="M18" s="54"/>
    </row>
    <row r="19" spans="1:14" ht="15">
      <c r="A19" s="24">
        <v>14</v>
      </c>
      <c r="B19" s="30">
        <v>204</v>
      </c>
      <c r="C19" s="31" t="s">
        <v>42</v>
      </c>
      <c r="D19" s="11" t="s">
        <v>18</v>
      </c>
      <c r="E19" s="76">
        <v>179</v>
      </c>
      <c r="F19" s="76">
        <v>173</v>
      </c>
      <c r="G19" s="76">
        <v>194</v>
      </c>
      <c r="H19" s="76">
        <v>232</v>
      </c>
      <c r="I19" s="76">
        <v>183</v>
      </c>
      <c r="J19" s="76">
        <v>188</v>
      </c>
      <c r="K19" s="42">
        <f>SUM(E19:J19)</f>
        <v>1149</v>
      </c>
      <c r="L19" s="6">
        <f>SUM(E19:J19)/6</f>
        <v>191.5</v>
      </c>
      <c r="M19" s="11"/>
      <c r="N19">
        <v>1</v>
      </c>
    </row>
    <row r="20" spans="1:13" ht="15">
      <c r="A20" s="24">
        <v>15</v>
      </c>
      <c r="B20" s="30">
        <v>639</v>
      </c>
      <c r="C20" s="31" t="s">
        <v>78</v>
      </c>
      <c r="D20" s="11" t="s">
        <v>18</v>
      </c>
      <c r="E20" s="76">
        <v>181</v>
      </c>
      <c r="F20" s="76">
        <v>195</v>
      </c>
      <c r="G20" s="76">
        <v>215</v>
      </c>
      <c r="H20" s="76">
        <v>192</v>
      </c>
      <c r="I20" s="76">
        <v>167</v>
      </c>
      <c r="J20" s="76">
        <v>186</v>
      </c>
      <c r="K20" s="42">
        <f>SUM(E20:J20)</f>
        <v>1136</v>
      </c>
      <c r="L20" s="6">
        <f>SUM(E20:J20)/6</f>
        <v>189.33333333333334</v>
      </c>
      <c r="M20" s="11"/>
    </row>
    <row r="21" spans="1:13" ht="15">
      <c r="A21" s="24">
        <v>16</v>
      </c>
      <c r="B21" s="30">
        <v>1764</v>
      </c>
      <c r="C21" s="31" t="s">
        <v>34</v>
      </c>
      <c r="D21" s="11" t="s">
        <v>17</v>
      </c>
      <c r="E21" s="76">
        <v>195</v>
      </c>
      <c r="F21" s="76">
        <v>168</v>
      </c>
      <c r="G21" s="76">
        <v>197</v>
      </c>
      <c r="H21" s="76">
        <v>188</v>
      </c>
      <c r="I21" s="76">
        <v>160</v>
      </c>
      <c r="J21" s="76">
        <v>222</v>
      </c>
      <c r="K21" s="42">
        <f>SUM(E21:J21)</f>
        <v>1130</v>
      </c>
      <c r="L21" s="6">
        <f>SUM(E21:J21)/6</f>
        <v>188.33333333333334</v>
      </c>
      <c r="M21" s="11"/>
    </row>
    <row r="22" spans="1:13" ht="15">
      <c r="A22" s="24">
        <v>17</v>
      </c>
      <c r="B22" s="30">
        <v>2048</v>
      </c>
      <c r="C22" s="31" t="s">
        <v>59</v>
      </c>
      <c r="D22" s="11" t="s">
        <v>18</v>
      </c>
      <c r="E22" s="76">
        <v>229</v>
      </c>
      <c r="F22" s="76">
        <v>193</v>
      </c>
      <c r="G22" s="76">
        <v>162</v>
      </c>
      <c r="H22" s="76">
        <v>154</v>
      </c>
      <c r="I22" s="76">
        <v>192</v>
      </c>
      <c r="J22" s="76">
        <v>199</v>
      </c>
      <c r="K22" s="42">
        <f>SUM(E22:J22)</f>
        <v>1129</v>
      </c>
      <c r="L22" s="6">
        <f>SUM(E22:J22)/6</f>
        <v>188.16666666666666</v>
      </c>
      <c r="M22" s="11"/>
    </row>
    <row r="23" spans="1:13" ht="15">
      <c r="A23" s="24">
        <v>18</v>
      </c>
      <c r="B23" s="30">
        <v>145</v>
      </c>
      <c r="C23" s="31" t="s">
        <v>73</v>
      </c>
      <c r="D23" s="11" t="s">
        <v>17</v>
      </c>
      <c r="E23" s="76">
        <v>150</v>
      </c>
      <c r="F23" s="76">
        <v>197</v>
      </c>
      <c r="G23" s="76">
        <v>187</v>
      </c>
      <c r="H23" s="76">
        <v>199</v>
      </c>
      <c r="I23" s="76">
        <v>182</v>
      </c>
      <c r="J23" s="76">
        <v>199</v>
      </c>
      <c r="K23" s="42">
        <f>SUM(E23:J23)</f>
        <v>1114</v>
      </c>
      <c r="L23" s="6">
        <f>SUM(E23:J23)/6</f>
        <v>185.66666666666666</v>
      </c>
      <c r="M23" s="11"/>
    </row>
    <row r="24" spans="1:13" ht="15">
      <c r="A24" s="24">
        <v>19</v>
      </c>
      <c r="B24" s="30">
        <v>1591</v>
      </c>
      <c r="C24" s="31" t="s">
        <v>72</v>
      </c>
      <c r="D24" s="11" t="s">
        <v>18</v>
      </c>
      <c r="E24" s="76">
        <v>198</v>
      </c>
      <c r="F24" s="76">
        <v>147</v>
      </c>
      <c r="G24" s="76">
        <v>166</v>
      </c>
      <c r="H24" s="76">
        <v>183</v>
      </c>
      <c r="I24" s="76">
        <v>225</v>
      </c>
      <c r="J24" s="76">
        <v>189</v>
      </c>
      <c r="K24" s="42">
        <f>SUM(E24:J24)</f>
        <v>1108</v>
      </c>
      <c r="L24" s="6">
        <f>SUM(E24:J24)/6</f>
        <v>184.66666666666666</v>
      </c>
      <c r="M24" s="11"/>
    </row>
    <row r="25" spans="1:14" ht="15">
      <c r="A25" s="24">
        <v>20</v>
      </c>
      <c r="B25" s="30">
        <v>794</v>
      </c>
      <c r="C25" s="31" t="s">
        <v>63</v>
      </c>
      <c r="D25" s="11" t="s">
        <v>18</v>
      </c>
      <c r="E25" s="76">
        <v>151</v>
      </c>
      <c r="F25" s="76">
        <v>200</v>
      </c>
      <c r="G25" s="76">
        <v>170</v>
      </c>
      <c r="H25" s="76">
        <v>187</v>
      </c>
      <c r="I25" s="76">
        <v>205</v>
      </c>
      <c r="J25" s="76">
        <v>192</v>
      </c>
      <c r="K25" s="42">
        <f>SUM(E25:J25)</f>
        <v>1105</v>
      </c>
      <c r="L25" s="6">
        <f>SUM(E25:J25)/6</f>
        <v>184.16666666666666</v>
      </c>
      <c r="M25" s="11"/>
      <c r="N25">
        <v>2</v>
      </c>
    </row>
    <row r="26" spans="1:13" ht="15">
      <c r="A26" s="24">
        <v>21</v>
      </c>
      <c r="B26" s="30">
        <v>2051</v>
      </c>
      <c r="C26" s="31" t="s">
        <v>49</v>
      </c>
      <c r="D26" s="11" t="s">
        <v>17</v>
      </c>
      <c r="E26" s="76">
        <v>162</v>
      </c>
      <c r="F26" s="76">
        <v>200</v>
      </c>
      <c r="G26" s="76">
        <v>190</v>
      </c>
      <c r="H26" s="76">
        <v>186</v>
      </c>
      <c r="I26" s="76">
        <v>184</v>
      </c>
      <c r="J26" s="76">
        <v>175</v>
      </c>
      <c r="K26" s="42">
        <f>SUM(E26:J26)</f>
        <v>1097</v>
      </c>
      <c r="L26" s="6">
        <f>SUM(E26:J26)/6</f>
        <v>182.83333333333334</v>
      </c>
      <c r="M26" s="11"/>
    </row>
    <row r="27" spans="1:13" ht="15">
      <c r="A27" s="24">
        <v>22</v>
      </c>
      <c r="B27" s="30">
        <v>10030</v>
      </c>
      <c r="C27" s="31" t="s">
        <v>43</v>
      </c>
      <c r="D27" s="11" t="s">
        <v>17</v>
      </c>
      <c r="E27" s="76">
        <v>144</v>
      </c>
      <c r="F27" s="76">
        <v>192</v>
      </c>
      <c r="G27" s="76">
        <v>185</v>
      </c>
      <c r="H27" s="76">
        <v>166</v>
      </c>
      <c r="I27" s="76">
        <v>189</v>
      </c>
      <c r="J27" s="76">
        <v>212</v>
      </c>
      <c r="K27" s="42">
        <f>SUM(E27:J27)</f>
        <v>1088</v>
      </c>
      <c r="L27" s="6">
        <f>SUM(E27:J27)/6</f>
        <v>181.33333333333334</v>
      </c>
      <c r="M27" s="11"/>
    </row>
    <row r="28" spans="1:13" ht="15">
      <c r="A28" s="24">
        <v>23</v>
      </c>
      <c r="B28" s="30">
        <v>1920</v>
      </c>
      <c r="C28" s="31" t="s">
        <v>75</v>
      </c>
      <c r="D28" s="11" t="s">
        <v>18</v>
      </c>
      <c r="E28" s="76">
        <v>170</v>
      </c>
      <c r="F28" s="76">
        <v>192</v>
      </c>
      <c r="G28" s="76">
        <v>208</v>
      </c>
      <c r="H28" s="76">
        <v>151</v>
      </c>
      <c r="I28" s="76">
        <v>203</v>
      </c>
      <c r="J28" s="76">
        <v>156</v>
      </c>
      <c r="K28" s="42">
        <f>SUM(E28:J28)</f>
        <v>1080</v>
      </c>
      <c r="L28" s="6">
        <f>SUM(E28:J28)/6</f>
        <v>180</v>
      </c>
      <c r="M28" s="11"/>
    </row>
    <row r="29" spans="1:13" ht="15">
      <c r="A29" s="24">
        <v>24</v>
      </c>
      <c r="B29" s="30">
        <v>2990</v>
      </c>
      <c r="C29" s="31" t="s">
        <v>61</v>
      </c>
      <c r="D29" s="11" t="s">
        <v>18</v>
      </c>
      <c r="E29" s="76">
        <v>159</v>
      </c>
      <c r="F29" s="76">
        <v>207</v>
      </c>
      <c r="G29" s="76">
        <v>179</v>
      </c>
      <c r="H29" s="76">
        <v>205</v>
      </c>
      <c r="I29" s="76">
        <v>144</v>
      </c>
      <c r="J29" s="76">
        <v>182</v>
      </c>
      <c r="K29" s="42">
        <f>SUM(E29:J29)</f>
        <v>1076</v>
      </c>
      <c r="L29" s="6">
        <f>SUM(E29:J29)/6</f>
        <v>179.33333333333334</v>
      </c>
      <c r="M29" s="11"/>
    </row>
    <row r="30" spans="1:13" ht="15">
      <c r="A30" s="24">
        <v>25</v>
      </c>
      <c r="B30" s="30">
        <v>628</v>
      </c>
      <c r="C30" s="31" t="s">
        <v>85</v>
      </c>
      <c r="D30" s="11" t="s">
        <v>17</v>
      </c>
      <c r="E30" s="76">
        <v>180</v>
      </c>
      <c r="F30" s="76">
        <v>167</v>
      </c>
      <c r="G30" s="76">
        <v>172</v>
      </c>
      <c r="H30" s="76">
        <v>180</v>
      </c>
      <c r="I30" s="76">
        <v>189</v>
      </c>
      <c r="J30" s="76">
        <v>186</v>
      </c>
      <c r="K30" s="42">
        <f>SUM(E30:J30)</f>
        <v>1074</v>
      </c>
      <c r="L30" s="6">
        <f>SUM(E30:J30)/6</f>
        <v>179</v>
      </c>
      <c r="M30" s="11"/>
    </row>
    <row r="31" spans="1:13" ht="15">
      <c r="A31" s="24">
        <v>26</v>
      </c>
      <c r="B31" s="30">
        <v>1608</v>
      </c>
      <c r="C31" s="31" t="s">
        <v>65</v>
      </c>
      <c r="D31" s="11" t="s">
        <v>17</v>
      </c>
      <c r="E31" s="92">
        <v>181</v>
      </c>
      <c r="F31" s="92">
        <v>168</v>
      </c>
      <c r="G31" s="92">
        <v>199</v>
      </c>
      <c r="H31" s="92">
        <v>139</v>
      </c>
      <c r="I31" s="92">
        <v>204</v>
      </c>
      <c r="J31" s="92">
        <v>179</v>
      </c>
      <c r="K31" s="42">
        <f>SUM(E31:J31)</f>
        <v>1070</v>
      </c>
      <c r="L31" s="6">
        <f>SUM(E31:J31)/6</f>
        <v>178.33333333333334</v>
      </c>
      <c r="M31" s="11"/>
    </row>
    <row r="32" spans="1:13" ht="15">
      <c r="A32" s="24">
        <v>27</v>
      </c>
      <c r="B32" s="30">
        <v>189</v>
      </c>
      <c r="C32" s="31" t="s">
        <v>89</v>
      </c>
      <c r="D32" s="11" t="s">
        <v>17</v>
      </c>
      <c r="E32" s="76">
        <v>189</v>
      </c>
      <c r="F32" s="76">
        <v>169</v>
      </c>
      <c r="G32" s="76">
        <v>145</v>
      </c>
      <c r="H32" s="76">
        <v>200</v>
      </c>
      <c r="I32" s="76">
        <v>192</v>
      </c>
      <c r="J32" s="76">
        <v>165</v>
      </c>
      <c r="K32" s="42">
        <f>SUM(E32:J32)</f>
        <v>1060</v>
      </c>
      <c r="L32" s="6">
        <f>SUM(E32:J32)/6</f>
        <v>176.66666666666666</v>
      </c>
      <c r="M32" s="11"/>
    </row>
    <row r="33" spans="1:13" ht="15">
      <c r="A33" s="24">
        <v>28</v>
      </c>
      <c r="B33" s="30">
        <v>1722</v>
      </c>
      <c r="C33" s="31" t="s">
        <v>66</v>
      </c>
      <c r="D33" s="11" t="s">
        <v>17</v>
      </c>
      <c r="E33" s="76">
        <v>172</v>
      </c>
      <c r="F33" s="76">
        <v>142</v>
      </c>
      <c r="G33" s="76">
        <v>165</v>
      </c>
      <c r="H33" s="76">
        <v>243</v>
      </c>
      <c r="I33" s="76">
        <v>147</v>
      </c>
      <c r="J33" s="76">
        <v>191</v>
      </c>
      <c r="K33" s="42">
        <f>SUM(E33:J33)</f>
        <v>1060</v>
      </c>
      <c r="L33" s="6">
        <f>SUM(E33:J33)/6</f>
        <v>176.66666666666666</v>
      </c>
      <c r="M33" s="11"/>
    </row>
    <row r="34" spans="1:13" ht="15">
      <c r="A34" s="24">
        <v>29</v>
      </c>
      <c r="B34" s="30">
        <v>743</v>
      </c>
      <c r="C34" s="31" t="s">
        <v>77</v>
      </c>
      <c r="D34" s="11" t="s">
        <v>18</v>
      </c>
      <c r="E34" s="76">
        <v>190</v>
      </c>
      <c r="F34" s="76">
        <v>118</v>
      </c>
      <c r="G34" s="76">
        <v>187</v>
      </c>
      <c r="H34" s="76">
        <v>172</v>
      </c>
      <c r="I34" s="76">
        <v>201</v>
      </c>
      <c r="J34" s="76">
        <v>182</v>
      </c>
      <c r="K34" s="42">
        <f>SUM(E34:J34)</f>
        <v>1050</v>
      </c>
      <c r="L34" s="6">
        <f>SUM(E34:J34)/6</f>
        <v>175</v>
      </c>
      <c r="M34" s="11"/>
    </row>
    <row r="35" spans="1:13" ht="15">
      <c r="A35" s="24">
        <v>30</v>
      </c>
      <c r="B35" s="30">
        <v>69</v>
      </c>
      <c r="C35" s="31" t="s">
        <v>86</v>
      </c>
      <c r="D35" s="11" t="s">
        <v>18</v>
      </c>
      <c r="E35" s="76">
        <v>167</v>
      </c>
      <c r="F35" s="76">
        <v>152</v>
      </c>
      <c r="G35" s="76">
        <v>171</v>
      </c>
      <c r="H35" s="76">
        <v>179</v>
      </c>
      <c r="I35" s="76">
        <v>187</v>
      </c>
      <c r="J35" s="76">
        <v>190</v>
      </c>
      <c r="K35" s="42">
        <f>SUM(E35:J35)</f>
        <v>1046</v>
      </c>
      <c r="L35" s="6">
        <f>SUM(E35:J35)/6</f>
        <v>174.33333333333334</v>
      </c>
      <c r="M35" s="11"/>
    </row>
    <row r="36" spans="1:13" ht="15">
      <c r="A36" s="24">
        <v>31</v>
      </c>
      <c r="B36" s="30">
        <v>2037</v>
      </c>
      <c r="C36" s="31" t="s">
        <v>87</v>
      </c>
      <c r="D36" s="11" t="s">
        <v>17</v>
      </c>
      <c r="E36" s="76">
        <v>155</v>
      </c>
      <c r="F36" s="76">
        <v>165</v>
      </c>
      <c r="G36" s="76">
        <v>186</v>
      </c>
      <c r="H36" s="76">
        <v>221</v>
      </c>
      <c r="I36" s="76">
        <v>139</v>
      </c>
      <c r="J36" s="76">
        <v>174</v>
      </c>
      <c r="K36" s="42">
        <f>SUM(E36:J36)</f>
        <v>1040</v>
      </c>
      <c r="L36" s="6">
        <f>SUM(E36:J36)/6</f>
        <v>173.33333333333334</v>
      </c>
      <c r="M36" s="11"/>
    </row>
    <row r="37" spans="1:14" ht="15">
      <c r="A37" s="24">
        <v>32</v>
      </c>
      <c r="B37" s="30">
        <v>10031</v>
      </c>
      <c r="C37" s="31" t="s">
        <v>35</v>
      </c>
      <c r="D37" s="11" t="s">
        <v>18</v>
      </c>
      <c r="E37" s="76">
        <v>174</v>
      </c>
      <c r="F37" s="76">
        <v>172</v>
      </c>
      <c r="G37" s="76">
        <v>158</v>
      </c>
      <c r="H37" s="76">
        <v>176</v>
      </c>
      <c r="I37" s="76">
        <v>168</v>
      </c>
      <c r="J37" s="76">
        <v>192</v>
      </c>
      <c r="K37" s="42">
        <f>SUM(E37:J37)</f>
        <v>1040</v>
      </c>
      <c r="L37" s="6">
        <f>SUM(E37:J37)/6</f>
        <v>173.33333333333334</v>
      </c>
      <c r="M37" s="11"/>
      <c r="N37">
        <v>3</v>
      </c>
    </row>
    <row r="38" spans="1:13" ht="15">
      <c r="A38" s="24">
        <v>33</v>
      </c>
      <c r="B38" s="30">
        <v>1050</v>
      </c>
      <c r="C38" s="31" t="s">
        <v>60</v>
      </c>
      <c r="D38" s="11" t="s">
        <v>18</v>
      </c>
      <c r="E38" s="76">
        <v>179</v>
      </c>
      <c r="F38" s="76">
        <v>156</v>
      </c>
      <c r="G38" s="76">
        <v>162</v>
      </c>
      <c r="H38" s="76">
        <v>175</v>
      </c>
      <c r="I38" s="76">
        <v>195</v>
      </c>
      <c r="J38" s="76">
        <v>164</v>
      </c>
      <c r="K38" s="42">
        <f>SUM(E38:J38)</f>
        <v>1031</v>
      </c>
      <c r="L38" s="6">
        <f>SUM(E38:J38)/6</f>
        <v>171.83333333333334</v>
      </c>
      <c r="M38" s="11"/>
    </row>
    <row r="39" spans="1:14" ht="15">
      <c r="A39" s="24">
        <v>34</v>
      </c>
      <c r="B39" s="30">
        <v>2100</v>
      </c>
      <c r="C39" s="31" t="s">
        <v>74</v>
      </c>
      <c r="D39" s="11" t="s">
        <v>17</v>
      </c>
      <c r="E39" s="76">
        <v>201</v>
      </c>
      <c r="F39" s="76">
        <v>183</v>
      </c>
      <c r="G39" s="76">
        <v>163</v>
      </c>
      <c r="H39" s="76">
        <v>171</v>
      </c>
      <c r="I39" s="76">
        <v>157</v>
      </c>
      <c r="J39" s="76">
        <v>149</v>
      </c>
      <c r="K39" s="42">
        <f>SUM(E39:J39)</f>
        <v>1024</v>
      </c>
      <c r="L39" s="6">
        <f>SUM(E39:J39)/6</f>
        <v>170.66666666666666</v>
      </c>
      <c r="M39" s="11"/>
      <c r="N39">
        <v>4</v>
      </c>
    </row>
    <row r="40" spans="1:14" ht="15">
      <c r="A40" s="24">
        <v>35</v>
      </c>
      <c r="B40" s="30">
        <v>2993</v>
      </c>
      <c r="C40" s="31" t="s">
        <v>37</v>
      </c>
      <c r="D40" s="11" t="s">
        <v>17</v>
      </c>
      <c r="E40" s="76">
        <v>155</v>
      </c>
      <c r="F40" s="76">
        <v>204</v>
      </c>
      <c r="G40" s="76">
        <v>154</v>
      </c>
      <c r="H40" s="76">
        <v>167</v>
      </c>
      <c r="I40" s="76">
        <v>162</v>
      </c>
      <c r="J40" s="76">
        <v>170</v>
      </c>
      <c r="K40" s="42">
        <f>SUM(E40:J40)</f>
        <v>1012</v>
      </c>
      <c r="L40" s="6">
        <f>SUM(E40:J40)/6</f>
        <v>168.66666666666666</v>
      </c>
      <c r="M40" s="11"/>
      <c r="N40">
        <v>5</v>
      </c>
    </row>
    <row r="41" spans="1:14" ht="15">
      <c r="A41" s="24">
        <v>36</v>
      </c>
      <c r="B41" s="30">
        <v>1609</v>
      </c>
      <c r="C41" s="31" t="s">
        <v>88</v>
      </c>
      <c r="D41" s="11" t="s">
        <v>18</v>
      </c>
      <c r="E41" s="76">
        <v>134</v>
      </c>
      <c r="F41" s="76">
        <v>192</v>
      </c>
      <c r="G41" s="76">
        <v>169</v>
      </c>
      <c r="H41" s="76">
        <v>155</v>
      </c>
      <c r="I41" s="76">
        <v>178</v>
      </c>
      <c r="J41" s="76">
        <v>181</v>
      </c>
      <c r="K41" s="42">
        <f>SUM(E41:J41)</f>
        <v>1009</v>
      </c>
      <c r="L41" s="6">
        <f>SUM(E41:J41)/6</f>
        <v>168.16666666666666</v>
      </c>
      <c r="M41" s="11"/>
      <c r="N41">
        <v>6</v>
      </c>
    </row>
    <row r="42" spans="1:13" ht="15">
      <c r="A42" s="24">
        <v>37</v>
      </c>
      <c r="B42" s="30">
        <v>2242</v>
      </c>
      <c r="C42" s="31" t="s">
        <v>54</v>
      </c>
      <c r="D42" s="11" t="s">
        <v>17</v>
      </c>
      <c r="E42" s="76">
        <v>176</v>
      </c>
      <c r="F42" s="76">
        <v>203</v>
      </c>
      <c r="G42" s="76">
        <v>147</v>
      </c>
      <c r="H42" s="76">
        <v>157</v>
      </c>
      <c r="I42" s="76">
        <v>113</v>
      </c>
      <c r="J42" s="76">
        <v>203</v>
      </c>
      <c r="K42" s="42">
        <f>SUM(E42:J42)</f>
        <v>999</v>
      </c>
      <c r="L42" s="6">
        <f>SUM(E42:J42)/6</f>
        <v>166.5</v>
      </c>
      <c r="M42" s="11"/>
    </row>
    <row r="43" spans="1:13" ht="15">
      <c r="A43" s="24">
        <v>38</v>
      </c>
      <c r="B43" s="30">
        <v>214</v>
      </c>
      <c r="C43" s="31" t="s">
        <v>90</v>
      </c>
      <c r="D43" s="11" t="s">
        <v>17</v>
      </c>
      <c r="E43" s="76">
        <v>214</v>
      </c>
      <c r="F43" s="76">
        <v>155</v>
      </c>
      <c r="G43" s="76">
        <v>178</v>
      </c>
      <c r="H43" s="76">
        <v>121</v>
      </c>
      <c r="I43" s="76">
        <v>183</v>
      </c>
      <c r="J43" s="76">
        <v>142</v>
      </c>
      <c r="K43" s="42">
        <f>SUM(E43:J43)</f>
        <v>993</v>
      </c>
      <c r="L43" s="6">
        <f>SUM(E43:J43)/6</f>
        <v>165.5</v>
      </c>
      <c r="M43" s="11"/>
    </row>
    <row r="44" spans="1:14" ht="15">
      <c r="A44" s="24">
        <v>39</v>
      </c>
      <c r="B44" s="30">
        <v>225</v>
      </c>
      <c r="C44" s="31" t="s">
        <v>80</v>
      </c>
      <c r="D44" s="11" t="s">
        <v>18</v>
      </c>
      <c r="E44" s="76">
        <v>160</v>
      </c>
      <c r="F44" s="76">
        <v>142</v>
      </c>
      <c r="G44" s="76">
        <v>160</v>
      </c>
      <c r="H44" s="76">
        <v>149</v>
      </c>
      <c r="I44" s="76">
        <v>160</v>
      </c>
      <c r="J44" s="76">
        <v>210</v>
      </c>
      <c r="K44" s="42">
        <f>SUM(E44:J44)</f>
        <v>981</v>
      </c>
      <c r="L44" s="6">
        <f>SUM(E44:J44)/6</f>
        <v>163.5</v>
      </c>
      <c r="M44" s="11"/>
      <c r="N44">
        <v>7</v>
      </c>
    </row>
    <row r="45" spans="1:14" ht="15">
      <c r="A45" s="24">
        <v>40</v>
      </c>
      <c r="B45" s="30">
        <v>2050</v>
      </c>
      <c r="C45" s="31" t="s">
        <v>53</v>
      </c>
      <c r="D45" s="11" t="s">
        <v>18</v>
      </c>
      <c r="E45" s="76">
        <v>161</v>
      </c>
      <c r="F45" s="76">
        <v>158</v>
      </c>
      <c r="G45" s="76">
        <v>173</v>
      </c>
      <c r="H45" s="76">
        <v>149</v>
      </c>
      <c r="I45" s="76">
        <v>174</v>
      </c>
      <c r="J45" s="76">
        <v>157</v>
      </c>
      <c r="K45" s="42">
        <f>SUM(E45:J45)</f>
        <v>972</v>
      </c>
      <c r="L45" s="6">
        <f>SUM(E45:J45)/6</f>
        <v>162</v>
      </c>
      <c r="M45" s="11"/>
      <c r="N45">
        <v>8</v>
      </c>
    </row>
    <row r="46" spans="1:14" ht="15">
      <c r="A46" s="24">
        <v>41</v>
      </c>
      <c r="B46" s="30">
        <v>2022</v>
      </c>
      <c r="C46" s="31" t="s">
        <v>36</v>
      </c>
      <c r="D46" s="11" t="s">
        <v>18</v>
      </c>
      <c r="E46" s="76">
        <v>189</v>
      </c>
      <c r="F46" s="76">
        <v>127</v>
      </c>
      <c r="G46" s="76">
        <v>142</v>
      </c>
      <c r="H46" s="76">
        <v>194</v>
      </c>
      <c r="I46" s="76">
        <v>155</v>
      </c>
      <c r="J46" s="76">
        <v>157</v>
      </c>
      <c r="K46" s="42">
        <f>SUM(E46:J46)</f>
        <v>964</v>
      </c>
      <c r="L46" s="6">
        <f>SUM(E46:J46)/6</f>
        <v>160.66666666666666</v>
      </c>
      <c r="M46" s="11"/>
      <c r="N46">
        <v>9</v>
      </c>
    </row>
    <row r="47" spans="1:13" ht="15">
      <c r="A47" s="24">
        <v>42</v>
      </c>
      <c r="B47" s="30">
        <v>3021</v>
      </c>
      <c r="C47" s="31" t="s">
        <v>47</v>
      </c>
      <c r="D47" s="11" t="s">
        <v>18</v>
      </c>
      <c r="E47" s="76">
        <v>156</v>
      </c>
      <c r="F47" s="76">
        <v>183</v>
      </c>
      <c r="G47" s="76">
        <v>147</v>
      </c>
      <c r="H47" s="76">
        <v>167</v>
      </c>
      <c r="I47" s="76">
        <v>142</v>
      </c>
      <c r="J47" s="76">
        <v>147</v>
      </c>
      <c r="K47" s="42">
        <f>SUM(E47:J47)</f>
        <v>942</v>
      </c>
      <c r="L47" s="6">
        <f>SUM(E47:J47)/6</f>
        <v>157</v>
      </c>
      <c r="M47" s="11"/>
    </row>
    <row r="48" spans="1:14" ht="15">
      <c r="A48" s="24">
        <v>43</v>
      </c>
      <c r="B48" s="30">
        <v>2994</v>
      </c>
      <c r="C48" s="31" t="s">
        <v>38</v>
      </c>
      <c r="D48" s="11" t="s">
        <v>18</v>
      </c>
      <c r="E48" s="76">
        <v>145</v>
      </c>
      <c r="F48" s="76">
        <v>131</v>
      </c>
      <c r="G48" s="76">
        <v>146</v>
      </c>
      <c r="H48" s="76">
        <v>163</v>
      </c>
      <c r="I48" s="76">
        <v>175</v>
      </c>
      <c r="J48" s="76">
        <v>170</v>
      </c>
      <c r="K48" s="42">
        <f>SUM(E48:J48)</f>
        <v>930</v>
      </c>
      <c r="L48" s="6">
        <f>SUM(E48:J48)/6</f>
        <v>155</v>
      </c>
      <c r="M48" s="11"/>
      <c r="N48">
        <v>10</v>
      </c>
    </row>
    <row r="49" spans="1:14" ht="15">
      <c r="A49" s="24">
        <v>44</v>
      </c>
      <c r="B49" s="30">
        <v>2665</v>
      </c>
      <c r="C49" s="31" t="s">
        <v>51</v>
      </c>
      <c r="D49" s="11" t="s">
        <v>18</v>
      </c>
      <c r="E49" s="76">
        <v>132</v>
      </c>
      <c r="F49" s="76">
        <v>134</v>
      </c>
      <c r="G49" s="76">
        <v>166</v>
      </c>
      <c r="H49" s="76">
        <v>137</v>
      </c>
      <c r="I49" s="76">
        <v>142</v>
      </c>
      <c r="J49" s="76">
        <v>180</v>
      </c>
      <c r="K49" s="42">
        <f>SUM(E49:J49)</f>
        <v>891</v>
      </c>
      <c r="L49" s="6">
        <f>SUM(E49:J49)/6</f>
        <v>148.5</v>
      </c>
      <c r="M49" s="11"/>
      <c r="N49">
        <v>11</v>
      </c>
    </row>
    <row r="50" spans="1:13" ht="15">
      <c r="A50" s="157">
        <v>45</v>
      </c>
      <c r="B50" s="30">
        <v>2289</v>
      </c>
      <c r="C50" s="31" t="s">
        <v>58</v>
      </c>
      <c r="D50" s="11" t="s">
        <v>18</v>
      </c>
      <c r="E50" s="76">
        <v>145</v>
      </c>
      <c r="F50" s="76">
        <v>162</v>
      </c>
      <c r="G50" s="76">
        <v>153</v>
      </c>
      <c r="H50" s="76">
        <v>105</v>
      </c>
      <c r="I50" s="76">
        <v>119</v>
      </c>
      <c r="J50" s="76">
        <v>165</v>
      </c>
      <c r="K50" s="42">
        <f>SUM(E50:J50)</f>
        <v>849</v>
      </c>
      <c r="L50" s="6">
        <f>SUM(E50:J50)/6</f>
        <v>141.5</v>
      </c>
      <c r="M50" s="11"/>
    </row>
  </sheetData>
  <sheetProtection/>
  <mergeCells count="2">
    <mergeCell ref="A1:M4"/>
    <mergeCell ref="N1:P4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zoomScale="80" zoomScaleNormal="80" zoomScalePageLayoutView="0" workbookViewId="0" topLeftCell="A1">
      <selection activeCell="B6" sqref="B6:C19"/>
    </sheetView>
  </sheetViews>
  <sheetFormatPr defaultColWidth="8.796875" defaultRowHeight="14.25"/>
  <cols>
    <col min="1" max="1" width="3.3984375" style="0" bestFit="1" customWidth="1"/>
    <col min="2" max="2" width="7.59765625" style="0" bestFit="1" customWidth="1"/>
    <col min="3" max="3" width="26.69921875" style="0" customWidth="1"/>
    <col min="4" max="4" width="7.5" style="0" bestFit="1" customWidth="1"/>
    <col min="5" max="5" width="6.3984375" style="0" bestFit="1" customWidth="1"/>
  </cols>
  <sheetData>
    <row r="1" spans="1:13" ht="14.25" customHeight="1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4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>
      <c r="A5" s="4" t="s">
        <v>8</v>
      </c>
      <c r="B5" s="4" t="s">
        <v>12</v>
      </c>
      <c r="C5" s="5" t="s">
        <v>0</v>
      </c>
      <c r="D5" s="11" t="s">
        <v>9</v>
      </c>
      <c r="E5" s="4" t="s">
        <v>7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10</v>
      </c>
      <c r="M5" s="5" t="s">
        <v>11</v>
      </c>
    </row>
    <row r="6" spans="1:13" ht="15">
      <c r="A6" s="2">
        <v>1</v>
      </c>
      <c r="B6" s="30">
        <v>1536</v>
      </c>
      <c r="C6" s="31" t="s">
        <v>56</v>
      </c>
      <c r="D6" s="11" t="s">
        <v>16</v>
      </c>
      <c r="E6" s="50">
        <v>9</v>
      </c>
      <c r="F6" s="2">
        <v>169</v>
      </c>
      <c r="G6" s="2">
        <v>190</v>
      </c>
      <c r="H6" s="2">
        <v>177</v>
      </c>
      <c r="I6" s="2">
        <v>155</v>
      </c>
      <c r="J6" s="2">
        <v>140</v>
      </c>
      <c r="K6" s="2">
        <v>200</v>
      </c>
      <c r="L6" s="9">
        <f aca="true" t="shared" si="0" ref="L6:L17">SUM(F6:K6)+(E6*6)</f>
        <v>1085</v>
      </c>
      <c r="M6" s="22">
        <f aca="true" t="shared" si="1" ref="M6:M17">SUM(F6:K6)/6</f>
        <v>171.83333333333334</v>
      </c>
    </row>
    <row r="7" spans="1:13" ht="15">
      <c r="A7" s="2">
        <v>2</v>
      </c>
      <c r="B7" s="30">
        <v>2151</v>
      </c>
      <c r="C7" s="31" t="s">
        <v>40</v>
      </c>
      <c r="D7" s="11" t="s">
        <v>17</v>
      </c>
      <c r="E7" s="50">
        <v>21</v>
      </c>
      <c r="F7" s="2">
        <v>207</v>
      </c>
      <c r="G7" s="2">
        <v>178</v>
      </c>
      <c r="H7" s="2">
        <v>200</v>
      </c>
      <c r="I7" s="2">
        <v>214</v>
      </c>
      <c r="J7" s="2">
        <v>198</v>
      </c>
      <c r="K7" s="2">
        <v>212</v>
      </c>
      <c r="L7" s="9">
        <f t="shared" si="0"/>
        <v>1335</v>
      </c>
      <c r="M7" s="22">
        <f t="shared" si="1"/>
        <v>201.5</v>
      </c>
    </row>
    <row r="8" spans="1:13" ht="15">
      <c r="A8" s="2">
        <v>3</v>
      </c>
      <c r="B8" s="30">
        <v>2244</v>
      </c>
      <c r="C8" s="31" t="s">
        <v>57</v>
      </c>
      <c r="D8" s="11" t="s">
        <v>16</v>
      </c>
      <c r="E8" s="50">
        <v>4</v>
      </c>
      <c r="F8" s="2">
        <v>156</v>
      </c>
      <c r="G8" s="2">
        <v>202</v>
      </c>
      <c r="H8" s="2">
        <v>171</v>
      </c>
      <c r="I8" s="2">
        <v>223</v>
      </c>
      <c r="J8" s="2">
        <v>179</v>
      </c>
      <c r="K8" s="2">
        <v>204</v>
      </c>
      <c r="L8" s="9">
        <f t="shared" si="0"/>
        <v>1159</v>
      </c>
      <c r="M8" s="22">
        <f t="shared" si="1"/>
        <v>189.16666666666666</v>
      </c>
    </row>
    <row r="9" spans="1:13" ht="15">
      <c r="A9" s="2">
        <v>4</v>
      </c>
      <c r="B9" s="30">
        <v>2050</v>
      </c>
      <c r="C9" s="31" t="s">
        <v>53</v>
      </c>
      <c r="D9" s="11" t="s">
        <v>18</v>
      </c>
      <c r="E9" s="50">
        <v>24</v>
      </c>
      <c r="F9" s="2">
        <v>174</v>
      </c>
      <c r="G9" s="2">
        <v>158</v>
      </c>
      <c r="H9" s="2">
        <v>120</v>
      </c>
      <c r="I9" s="2">
        <v>193</v>
      </c>
      <c r="J9" s="2">
        <v>143</v>
      </c>
      <c r="K9" s="2">
        <v>150</v>
      </c>
      <c r="L9" s="9">
        <f t="shared" si="0"/>
        <v>1082</v>
      </c>
      <c r="M9" s="22">
        <f t="shared" si="1"/>
        <v>156.33333333333334</v>
      </c>
    </row>
    <row r="10" spans="1:13" ht="15">
      <c r="A10" s="2">
        <v>5</v>
      </c>
      <c r="B10" s="30">
        <v>2051</v>
      </c>
      <c r="C10" s="31" t="s">
        <v>49</v>
      </c>
      <c r="D10" s="11" t="s">
        <v>17</v>
      </c>
      <c r="E10" s="50">
        <v>21</v>
      </c>
      <c r="F10" s="2">
        <v>155</v>
      </c>
      <c r="G10" s="2">
        <v>154</v>
      </c>
      <c r="H10" s="2">
        <v>165</v>
      </c>
      <c r="I10" s="2">
        <v>158</v>
      </c>
      <c r="J10" s="2">
        <v>143</v>
      </c>
      <c r="K10" s="2">
        <v>147</v>
      </c>
      <c r="L10" s="9">
        <f t="shared" si="0"/>
        <v>1048</v>
      </c>
      <c r="M10" s="22">
        <f t="shared" si="1"/>
        <v>153.66666666666666</v>
      </c>
    </row>
    <row r="11" spans="1:13" ht="15">
      <c r="A11" s="2">
        <v>6</v>
      </c>
      <c r="B11" s="30">
        <v>1857</v>
      </c>
      <c r="C11" s="31" t="s">
        <v>55</v>
      </c>
      <c r="D11" s="11" t="s">
        <v>18</v>
      </c>
      <c r="E11" s="50">
        <v>13</v>
      </c>
      <c r="F11" s="2">
        <v>166</v>
      </c>
      <c r="G11" s="2">
        <v>193</v>
      </c>
      <c r="H11" s="2">
        <v>225</v>
      </c>
      <c r="I11" s="2">
        <v>227</v>
      </c>
      <c r="J11" s="2">
        <v>162</v>
      </c>
      <c r="K11" s="2">
        <v>220</v>
      </c>
      <c r="L11" s="9">
        <f t="shared" si="0"/>
        <v>1271</v>
      </c>
      <c r="M11" s="22">
        <f t="shared" si="1"/>
        <v>198.83333333333334</v>
      </c>
    </row>
    <row r="12" spans="1:13" ht="15">
      <c r="A12" s="2">
        <v>7</v>
      </c>
      <c r="B12" s="30">
        <v>1764</v>
      </c>
      <c r="C12" s="31" t="s">
        <v>34</v>
      </c>
      <c r="D12" s="11" t="s">
        <v>17</v>
      </c>
      <c r="E12" s="50">
        <v>21</v>
      </c>
      <c r="F12" s="2">
        <v>178</v>
      </c>
      <c r="G12" s="2">
        <v>222</v>
      </c>
      <c r="H12" s="2">
        <v>124</v>
      </c>
      <c r="I12" s="2">
        <v>160</v>
      </c>
      <c r="J12" s="2">
        <v>150</v>
      </c>
      <c r="K12" s="2">
        <v>189</v>
      </c>
      <c r="L12" s="9">
        <f t="shared" si="0"/>
        <v>1149</v>
      </c>
      <c r="M12" s="22">
        <f t="shared" si="1"/>
        <v>170.5</v>
      </c>
    </row>
    <row r="13" spans="1:13" ht="15">
      <c r="A13" s="2">
        <v>8</v>
      </c>
      <c r="B13" s="30">
        <v>2289</v>
      </c>
      <c r="C13" s="31" t="s">
        <v>58</v>
      </c>
      <c r="D13" s="11" t="s">
        <v>18</v>
      </c>
      <c r="E13" s="50">
        <v>11</v>
      </c>
      <c r="F13" s="2">
        <v>145</v>
      </c>
      <c r="G13" s="2">
        <v>162</v>
      </c>
      <c r="H13" s="2">
        <v>153</v>
      </c>
      <c r="I13" s="2">
        <v>105</v>
      </c>
      <c r="J13" s="2">
        <v>119</v>
      </c>
      <c r="K13" s="2">
        <v>165</v>
      </c>
      <c r="L13" s="9">
        <f t="shared" si="0"/>
        <v>915</v>
      </c>
      <c r="M13" s="22">
        <f t="shared" si="1"/>
        <v>141.5</v>
      </c>
    </row>
    <row r="14" spans="1:13" ht="15">
      <c r="A14" s="2">
        <v>9</v>
      </c>
      <c r="B14" s="30">
        <v>10031</v>
      </c>
      <c r="C14" s="31" t="s">
        <v>35</v>
      </c>
      <c r="D14" s="11" t="s">
        <v>18</v>
      </c>
      <c r="E14" s="50">
        <v>15</v>
      </c>
      <c r="F14" s="2">
        <v>193</v>
      </c>
      <c r="G14" s="2">
        <v>150</v>
      </c>
      <c r="H14" s="2">
        <v>135</v>
      </c>
      <c r="I14" s="2">
        <v>192</v>
      </c>
      <c r="J14" s="2">
        <v>159</v>
      </c>
      <c r="K14" s="2">
        <v>150</v>
      </c>
      <c r="L14" s="9">
        <f t="shared" si="0"/>
        <v>1069</v>
      </c>
      <c r="M14" s="22">
        <f t="shared" si="1"/>
        <v>163.16666666666666</v>
      </c>
    </row>
    <row r="15" spans="1:13" ht="15">
      <c r="A15" s="2">
        <v>10</v>
      </c>
      <c r="B15" s="30">
        <v>1616</v>
      </c>
      <c r="C15" s="31" t="s">
        <v>48</v>
      </c>
      <c r="D15" s="11" t="s">
        <v>17</v>
      </c>
      <c r="E15" s="50">
        <v>21</v>
      </c>
      <c r="F15" s="2">
        <v>174</v>
      </c>
      <c r="G15" s="2">
        <v>158</v>
      </c>
      <c r="H15" s="2">
        <v>164</v>
      </c>
      <c r="I15" s="2">
        <v>161</v>
      </c>
      <c r="J15" s="2">
        <v>193</v>
      </c>
      <c r="K15" s="2">
        <v>159</v>
      </c>
      <c r="L15" s="9">
        <f t="shared" si="0"/>
        <v>1135</v>
      </c>
      <c r="M15" s="22">
        <f t="shared" si="1"/>
        <v>168.16666666666666</v>
      </c>
    </row>
    <row r="16" spans="1:13" ht="15">
      <c r="A16" s="2">
        <v>11</v>
      </c>
      <c r="B16" s="30">
        <v>10030</v>
      </c>
      <c r="C16" s="31" t="s">
        <v>43</v>
      </c>
      <c r="D16" s="11" t="s">
        <v>17</v>
      </c>
      <c r="E16" s="50">
        <v>24</v>
      </c>
      <c r="F16" s="2">
        <v>173</v>
      </c>
      <c r="G16" s="2">
        <v>155</v>
      </c>
      <c r="H16" s="2">
        <v>186</v>
      </c>
      <c r="I16" s="2">
        <v>148</v>
      </c>
      <c r="J16" s="2">
        <v>184</v>
      </c>
      <c r="K16" s="2">
        <v>168</v>
      </c>
      <c r="L16" s="9">
        <f t="shared" si="0"/>
        <v>1158</v>
      </c>
      <c r="M16" s="22">
        <f t="shared" si="1"/>
        <v>169</v>
      </c>
    </row>
    <row r="17" spans="1:13" ht="15">
      <c r="A17" s="2">
        <v>12</v>
      </c>
      <c r="B17" s="30">
        <v>2242</v>
      </c>
      <c r="C17" s="31" t="s">
        <v>54</v>
      </c>
      <c r="D17" s="11" t="s">
        <v>17</v>
      </c>
      <c r="E17" s="50">
        <v>29</v>
      </c>
      <c r="F17" s="2">
        <v>137</v>
      </c>
      <c r="G17" s="2">
        <v>144</v>
      </c>
      <c r="H17" s="2">
        <v>171</v>
      </c>
      <c r="I17" s="2">
        <v>149</v>
      </c>
      <c r="J17" s="2">
        <v>148</v>
      </c>
      <c r="K17" s="2">
        <v>214</v>
      </c>
      <c r="L17" s="9">
        <f t="shared" si="0"/>
        <v>1137</v>
      </c>
      <c r="M17" s="22">
        <f t="shared" si="1"/>
        <v>160.5</v>
      </c>
    </row>
    <row r="18" spans="1:13" ht="15">
      <c r="A18" s="2">
        <v>13</v>
      </c>
      <c r="B18" s="30"/>
      <c r="C18" s="31"/>
      <c r="D18" s="11"/>
      <c r="E18" s="2"/>
      <c r="F18" s="2"/>
      <c r="G18" s="2"/>
      <c r="H18" s="2"/>
      <c r="I18" s="2"/>
      <c r="J18" s="2"/>
      <c r="K18" s="2"/>
      <c r="L18" s="9">
        <f aca="true" t="shared" si="2" ref="L18:L34">SUM(F18:K18)+(E18*6)</f>
        <v>0</v>
      </c>
      <c r="M18" s="22">
        <f aca="true" t="shared" si="3" ref="M18:M34">SUM(F18:K18)/6</f>
        <v>0</v>
      </c>
    </row>
    <row r="19" spans="1:13" ht="15">
      <c r="A19" s="2">
        <v>14</v>
      </c>
      <c r="B19" s="30"/>
      <c r="C19" s="31"/>
      <c r="D19" s="11"/>
      <c r="E19" s="2"/>
      <c r="F19" s="2"/>
      <c r="G19" s="2"/>
      <c r="H19" s="2"/>
      <c r="I19" s="2"/>
      <c r="J19" s="2"/>
      <c r="K19" s="2"/>
      <c r="L19" s="9">
        <f t="shared" si="2"/>
        <v>0</v>
      </c>
      <c r="M19" s="22">
        <f t="shared" si="3"/>
        <v>0</v>
      </c>
    </row>
    <row r="20" spans="1:13" ht="15">
      <c r="A20" s="2">
        <v>15</v>
      </c>
      <c r="B20" s="2"/>
      <c r="C20" s="3"/>
      <c r="D20" s="11"/>
      <c r="E20" s="2"/>
      <c r="F20" s="2"/>
      <c r="G20" s="2"/>
      <c r="H20" s="2"/>
      <c r="I20" s="2"/>
      <c r="J20" s="2"/>
      <c r="K20" s="2"/>
      <c r="L20" s="9">
        <f t="shared" si="2"/>
        <v>0</v>
      </c>
      <c r="M20" s="22">
        <f t="shared" si="3"/>
        <v>0</v>
      </c>
    </row>
    <row r="21" spans="1:13" ht="15">
      <c r="A21" s="2">
        <v>16</v>
      </c>
      <c r="B21" s="2"/>
      <c r="C21" s="3"/>
      <c r="D21" s="11"/>
      <c r="E21" s="2"/>
      <c r="F21" s="2"/>
      <c r="G21" s="2"/>
      <c r="H21" s="2"/>
      <c r="I21" s="2"/>
      <c r="J21" s="2"/>
      <c r="K21" s="2"/>
      <c r="L21" s="9">
        <f t="shared" si="2"/>
        <v>0</v>
      </c>
      <c r="M21" s="22">
        <f t="shared" si="3"/>
        <v>0</v>
      </c>
    </row>
    <row r="22" spans="1:13" ht="15">
      <c r="A22" s="2">
        <v>17</v>
      </c>
      <c r="B22" s="2"/>
      <c r="C22" s="3"/>
      <c r="D22" s="11"/>
      <c r="E22" s="2"/>
      <c r="F22" s="2"/>
      <c r="G22" s="2"/>
      <c r="H22" s="2"/>
      <c r="I22" s="2"/>
      <c r="J22" s="2"/>
      <c r="K22" s="2"/>
      <c r="L22" s="9">
        <f t="shared" si="2"/>
        <v>0</v>
      </c>
      <c r="M22" s="22">
        <f t="shared" si="3"/>
        <v>0</v>
      </c>
    </row>
    <row r="23" spans="1:13" ht="15">
      <c r="A23" s="2">
        <v>18</v>
      </c>
      <c r="B23" s="2"/>
      <c r="C23" s="3"/>
      <c r="D23" s="11"/>
      <c r="E23" s="2"/>
      <c r="F23" s="2"/>
      <c r="G23" s="2"/>
      <c r="H23" s="2"/>
      <c r="I23" s="2"/>
      <c r="J23" s="2"/>
      <c r="K23" s="2"/>
      <c r="L23" s="9">
        <f t="shared" si="2"/>
        <v>0</v>
      </c>
      <c r="M23" s="22">
        <f t="shared" si="3"/>
        <v>0</v>
      </c>
    </row>
    <row r="24" spans="1:13" ht="15">
      <c r="A24" s="2">
        <v>19</v>
      </c>
      <c r="B24" s="25"/>
      <c r="C24" s="3"/>
      <c r="D24" s="11"/>
      <c r="E24" s="25"/>
      <c r="F24" s="2"/>
      <c r="G24" s="2"/>
      <c r="H24" s="2"/>
      <c r="I24" s="2"/>
      <c r="J24" s="2"/>
      <c r="K24" s="2"/>
      <c r="L24" s="9">
        <f t="shared" si="2"/>
        <v>0</v>
      </c>
      <c r="M24" s="22">
        <f t="shared" si="3"/>
        <v>0</v>
      </c>
    </row>
    <row r="25" spans="1:13" ht="15">
      <c r="A25" s="2">
        <v>20</v>
      </c>
      <c r="B25" s="2"/>
      <c r="C25" s="3"/>
      <c r="D25" s="11"/>
      <c r="E25" s="2"/>
      <c r="F25" s="2"/>
      <c r="G25" s="2"/>
      <c r="H25" s="2"/>
      <c r="I25" s="2"/>
      <c r="J25" s="2"/>
      <c r="K25" s="2"/>
      <c r="L25" s="9">
        <f t="shared" si="2"/>
        <v>0</v>
      </c>
      <c r="M25" s="22">
        <f t="shared" si="3"/>
        <v>0</v>
      </c>
    </row>
    <row r="26" spans="1:13" ht="15">
      <c r="A26" s="2">
        <v>21</v>
      </c>
      <c r="B26" s="2"/>
      <c r="C26" s="3"/>
      <c r="D26" s="11"/>
      <c r="E26" s="2"/>
      <c r="F26" s="2"/>
      <c r="G26" s="2"/>
      <c r="H26" s="2"/>
      <c r="I26" s="2"/>
      <c r="J26" s="2"/>
      <c r="K26" s="2"/>
      <c r="L26" s="9">
        <f t="shared" si="2"/>
        <v>0</v>
      </c>
      <c r="M26" s="22">
        <f t="shared" si="3"/>
        <v>0</v>
      </c>
    </row>
    <row r="27" spans="1:13" ht="15">
      <c r="A27" s="2">
        <v>22</v>
      </c>
      <c r="B27" s="2"/>
      <c r="C27" s="3"/>
      <c r="D27" s="11"/>
      <c r="E27" s="2"/>
      <c r="F27" s="2"/>
      <c r="G27" s="2"/>
      <c r="H27" s="2"/>
      <c r="I27" s="2"/>
      <c r="J27" s="2"/>
      <c r="K27" s="2"/>
      <c r="L27" s="9">
        <f t="shared" si="2"/>
        <v>0</v>
      </c>
      <c r="M27" s="22">
        <f t="shared" si="3"/>
        <v>0</v>
      </c>
    </row>
    <row r="28" spans="1:13" ht="15">
      <c r="A28" s="2">
        <v>23</v>
      </c>
      <c r="B28" s="2"/>
      <c r="C28" s="3"/>
      <c r="D28" s="11"/>
      <c r="E28" s="2"/>
      <c r="F28" s="2"/>
      <c r="G28" s="2"/>
      <c r="H28" s="2"/>
      <c r="I28" s="2"/>
      <c r="J28" s="2"/>
      <c r="K28" s="2"/>
      <c r="L28" s="9">
        <f t="shared" si="2"/>
        <v>0</v>
      </c>
      <c r="M28" s="22">
        <f t="shared" si="3"/>
        <v>0</v>
      </c>
    </row>
    <row r="29" spans="1:13" ht="15">
      <c r="A29" s="2">
        <v>24</v>
      </c>
      <c r="B29" s="2"/>
      <c r="C29" s="3"/>
      <c r="D29" s="11"/>
      <c r="E29" s="2"/>
      <c r="F29" s="2"/>
      <c r="G29" s="2"/>
      <c r="H29" s="2"/>
      <c r="I29" s="2"/>
      <c r="J29" s="2"/>
      <c r="K29" s="2"/>
      <c r="L29" s="9">
        <f t="shared" si="2"/>
        <v>0</v>
      </c>
      <c r="M29" s="22">
        <f t="shared" si="3"/>
        <v>0</v>
      </c>
    </row>
    <row r="30" spans="1:13" ht="15">
      <c r="A30" s="2">
        <v>25</v>
      </c>
      <c r="B30" s="2"/>
      <c r="C30" s="3"/>
      <c r="D30" s="11"/>
      <c r="E30" s="2"/>
      <c r="F30" s="2"/>
      <c r="G30" s="2"/>
      <c r="H30" s="2"/>
      <c r="I30" s="2"/>
      <c r="J30" s="2"/>
      <c r="K30" s="2"/>
      <c r="L30" s="9">
        <f t="shared" si="2"/>
        <v>0</v>
      </c>
      <c r="M30" s="22">
        <f t="shared" si="3"/>
        <v>0</v>
      </c>
    </row>
    <row r="31" spans="1:13" ht="15">
      <c r="A31" s="2">
        <v>26</v>
      </c>
      <c r="B31" s="2"/>
      <c r="C31" s="3"/>
      <c r="D31" s="11"/>
      <c r="E31" s="2"/>
      <c r="F31" s="2"/>
      <c r="G31" s="2"/>
      <c r="H31" s="2"/>
      <c r="I31" s="2"/>
      <c r="J31" s="2"/>
      <c r="K31" s="2"/>
      <c r="L31" s="9">
        <f t="shared" si="2"/>
        <v>0</v>
      </c>
      <c r="M31" s="22">
        <f t="shared" si="3"/>
        <v>0</v>
      </c>
    </row>
    <row r="32" spans="1:13" ht="15">
      <c r="A32" s="2">
        <v>27</v>
      </c>
      <c r="B32" s="3"/>
      <c r="D32" s="11"/>
      <c r="E32" s="2"/>
      <c r="F32" s="2"/>
      <c r="G32" s="2"/>
      <c r="H32" s="2"/>
      <c r="I32" s="2"/>
      <c r="J32" s="2"/>
      <c r="K32" s="2"/>
      <c r="L32" s="9">
        <f t="shared" si="2"/>
        <v>0</v>
      </c>
      <c r="M32" s="22">
        <f t="shared" si="3"/>
        <v>0</v>
      </c>
    </row>
    <row r="33" spans="1:13" ht="15">
      <c r="A33" s="2">
        <v>28</v>
      </c>
      <c r="B33" s="2"/>
      <c r="C33" s="3"/>
      <c r="D33" s="11"/>
      <c r="E33" s="2"/>
      <c r="F33" s="2"/>
      <c r="G33" s="2"/>
      <c r="H33" s="2"/>
      <c r="I33" s="2"/>
      <c r="J33" s="2"/>
      <c r="K33" s="2"/>
      <c r="L33" s="9">
        <f t="shared" si="2"/>
        <v>0</v>
      </c>
      <c r="M33" s="22">
        <f t="shared" si="3"/>
        <v>0</v>
      </c>
    </row>
    <row r="34" spans="1:13" ht="15">
      <c r="A34" s="2">
        <v>29</v>
      </c>
      <c r="B34" s="2"/>
      <c r="C34" s="3"/>
      <c r="D34" s="11"/>
      <c r="E34" s="2"/>
      <c r="F34" s="2"/>
      <c r="G34" s="2"/>
      <c r="H34" s="2"/>
      <c r="I34" s="2"/>
      <c r="J34" s="2"/>
      <c r="K34" s="2"/>
      <c r="L34" s="9">
        <f t="shared" si="2"/>
        <v>0</v>
      </c>
      <c r="M34" s="22">
        <f t="shared" si="3"/>
        <v>0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1"/>
  <sheetViews>
    <sheetView zoomScale="80" zoomScaleNormal="80" zoomScalePageLayoutView="0" workbookViewId="0" topLeftCell="A1">
      <selection activeCell="P12" sqref="P12"/>
    </sheetView>
  </sheetViews>
  <sheetFormatPr defaultColWidth="8.796875" defaultRowHeight="14.25"/>
  <cols>
    <col min="3" max="3" width="30.8984375" style="0" customWidth="1"/>
    <col min="4" max="4" width="7.5" style="0" bestFit="1" customWidth="1"/>
    <col min="5" max="5" width="6.59765625" style="0" customWidth="1"/>
  </cols>
  <sheetData>
    <row r="1" spans="1:13" ht="14.25" customHeight="1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4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>
      <c r="A5" s="4" t="s">
        <v>8</v>
      </c>
      <c r="B5" s="4" t="s">
        <v>26</v>
      </c>
      <c r="C5" s="5" t="s">
        <v>0</v>
      </c>
      <c r="D5" s="11" t="s">
        <v>9</v>
      </c>
      <c r="E5" s="35" t="s">
        <v>7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39" t="s">
        <v>10</v>
      </c>
      <c r="M5" s="5" t="s">
        <v>11</v>
      </c>
    </row>
    <row r="6" spans="1:13" ht="15">
      <c r="A6" s="2">
        <v>1</v>
      </c>
      <c r="B6" s="30">
        <v>146</v>
      </c>
      <c r="C6" s="31" t="s">
        <v>67</v>
      </c>
      <c r="D6" s="11" t="s">
        <v>17</v>
      </c>
      <c r="E6" s="32">
        <v>22</v>
      </c>
      <c r="F6" s="28">
        <v>213</v>
      </c>
      <c r="G6" s="28">
        <v>246</v>
      </c>
      <c r="H6" s="28">
        <v>193</v>
      </c>
      <c r="I6" s="28">
        <v>166</v>
      </c>
      <c r="J6" s="28">
        <v>207</v>
      </c>
      <c r="K6" s="28">
        <v>199</v>
      </c>
      <c r="L6" s="40">
        <f>SUM(F6:K6)+(E6*6)</f>
        <v>1356</v>
      </c>
      <c r="M6" s="22">
        <f aca="true" t="shared" si="0" ref="M6:M50">SUM(F6:K6)/6</f>
        <v>204</v>
      </c>
    </row>
    <row r="7" spans="1:13" ht="15">
      <c r="A7" s="2">
        <v>2</v>
      </c>
      <c r="B7" s="30">
        <v>169</v>
      </c>
      <c r="C7" s="31" t="s">
        <v>39</v>
      </c>
      <c r="D7" s="11" t="s">
        <v>18</v>
      </c>
      <c r="E7" s="32">
        <v>15</v>
      </c>
      <c r="F7" s="3">
        <v>278</v>
      </c>
      <c r="G7" s="3">
        <v>196</v>
      </c>
      <c r="H7" s="3">
        <v>169</v>
      </c>
      <c r="I7" s="3">
        <v>186</v>
      </c>
      <c r="J7" s="3">
        <v>183</v>
      </c>
      <c r="K7" s="3">
        <v>207</v>
      </c>
      <c r="L7" s="40">
        <f>SUM(F7:K7)+(E7*6)</f>
        <v>1309</v>
      </c>
      <c r="M7" s="22">
        <f t="shared" si="0"/>
        <v>203.16666666666666</v>
      </c>
    </row>
    <row r="8" spans="1:13" ht="15">
      <c r="A8" s="2">
        <v>3</v>
      </c>
      <c r="B8" s="30">
        <v>226</v>
      </c>
      <c r="C8" s="31" t="s">
        <v>82</v>
      </c>
      <c r="D8" s="11" t="s">
        <v>18</v>
      </c>
      <c r="E8" s="32">
        <v>17</v>
      </c>
      <c r="F8" s="3">
        <v>214</v>
      </c>
      <c r="G8" s="3">
        <v>190</v>
      </c>
      <c r="H8" s="3">
        <v>186</v>
      </c>
      <c r="I8" s="3">
        <v>240</v>
      </c>
      <c r="J8" s="3">
        <v>198</v>
      </c>
      <c r="K8" s="3">
        <v>170</v>
      </c>
      <c r="L8" s="40">
        <f>SUM(F8:K8)+(E8*6)</f>
        <v>1300</v>
      </c>
      <c r="M8" s="22">
        <f t="shared" si="0"/>
        <v>199.66666666666666</v>
      </c>
    </row>
    <row r="9" spans="1:13" ht="15">
      <c r="A9" s="2">
        <v>4</v>
      </c>
      <c r="B9" s="30">
        <v>1857</v>
      </c>
      <c r="C9" s="31" t="s">
        <v>55</v>
      </c>
      <c r="D9" s="11" t="s">
        <v>18</v>
      </c>
      <c r="E9" s="32">
        <v>13</v>
      </c>
      <c r="F9" s="3">
        <v>200</v>
      </c>
      <c r="G9" s="3">
        <v>194</v>
      </c>
      <c r="H9" s="3">
        <v>223</v>
      </c>
      <c r="I9" s="3">
        <v>224</v>
      </c>
      <c r="J9" s="3">
        <v>149</v>
      </c>
      <c r="K9" s="3">
        <v>224</v>
      </c>
      <c r="L9" s="40">
        <f>SUM(F9:K9)+(E9*6)</f>
        <v>1292</v>
      </c>
      <c r="M9" s="22">
        <f t="shared" si="0"/>
        <v>202.33333333333334</v>
      </c>
    </row>
    <row r="10" spans="1:13" ht="15">
      <c r="A10" s="2">
        <v>5</v>
      </c>
      <c r="B10" s="30">
        <v>203</v>
      </c>
      <c r="C10" s="31" t="s">
        <v>45</v>
      </c>
      <c r="D10" s="11" t="s">
        <v>17</v>
      </c>
      <c r="E10" s="32">
        <v>20</v>
      </c>
      <c r="F10" s="3">
        <v>185</v>
      </c>
      <c r="G10" s="3">
        <v>277</v>
      </c>
      <c r="H10" s="3">
        <v>184</v>
      </c>
      <c r="I10" s="3">
        <v>188</v>
      </c>
      <c r="J10" s="3">
        <v>180</v>
      </c>
      <c r="K10" s="3">
        <v>156</v>
      </c>
      <c r="L10" s="40">
        <f>SUM(F10:K10)+(E10*6)</f>
        <v>1290</v>
      </c>
      <c r="M10" s="22">
        <f t="shared" si="0"/>
        <v>195</v>
      </c>
    </row>
    <row r="11" spans="1:13" ht="15">
      <c r="A11" s="2">
        <v>6</v>
      </c>
      <c r="B11" s="30">
        <v>1540</v>
      </c>
      <c r="C11" s="31" t="s">
        <v>46</v>
      </c>
      <c r="D11" s="11" t="s">
        <v>18</v>
      </c>
      <c r="E11" s="32">
        <v>18</v>
      </c>
      <c r="F11" s="28">
        <v>180</v>
      </c>
      <c r="G11" s="3">
        <v>225</v>
      </c>
      <c r="H11" s="3">
        <v>177</v>
      </c>
      <c r="I11" s="3">
        <v>236</v>
      </c>
      <c r="J11" s="3">
        <v>163</v>
      </c>
      <c r="K11" s="3">
        <v>181</v>
      </c>
      <c r="L11" s="40">
        <f>SUM(F11:K11)+(E11*6)</f>
        <v>1270</v>
      </c>
      <c r="M11" s="22">
        <f t="shared" si="0"/>
        <v>193.66666666666666</v>
      </c>
    </row>
    <row r="12" spans="1:13" ht="15">
      <c r="A12" s="2">
        <v>7</v>
      </c>
      <c r="B12" s="30">
        <v>1063</v>
      </c>
      <c r="C12" s="31" t="s">
        <v>81</v>
      </c>
      <c r="D12" s="11" t="s">
        <v>18</v>
      </c>
      <c r="E12" s="32">
        <v>11</v>
      </c>
      <c r="F12" s="3">
        <v>214</v>
      </c>
      <c r="G12" s="3">
        <v>197</v>
      </c>
      <c r="H12" s="3">
        <v>196</v>
      </c>
      <c r="I12" s="3">
        <v>217</v>
      </c>
      <c r="J12" s="3">
        <v>141</v>
      </c>
      <c r="K12" s="3">
        <v>234</v>
      </c>
      <c r="L12" s="40">
        <f>SUM(F12:K12)+(E12*6)</f>
        <v>1265</v>
      </c>
      <c r="M12" s="22">
        <f t="shared" si="0"/>
        <v>199.83333333333334</v>
      </c>
    </row>
    <row r="13" spans="1:13" ht="15">
      <c r="A13" s="2">
        <v>8</v>
      </c>
      <c r="B13" s="30">
        <v>1616</v>
      </c>
      <c r="C13" s="31" t="s">
        <v>48</v>
      </c>
      <c r="D13" s="11" t="s">
        <v>17</v>
      </c>
      <c r="E13" s="32">
        <v>21</v>
      </c>
      <c r="F13" s="3">
        <v>220</v>
      </c>
      <c r="G13" s="3">
        <v>196</v>
      </c>
      <c r="H13" s="3">
        <v>157</v>
      </c>
      <c r="I13" s="3">
        <v>173</v>
      </c>
      <c r="J13" s="3">
        <v>206</v>
      </c>
      <c r="K13" s="3">
        <v>183</v>
      </c>
      <c r="L13" s="40">
        <f>SUM(F13:K13)+(E13*6)</f>
        <v>1261</v>
      </c>
      <c r="M13" s="22">
        <f t="shared" si="0"/>
        <v>189.16666666666666</v>
      </c>
    </row>
    <row r="14" spans="1:13" ht="15">
      <c r="A14" s="2">
        <v>9</v>
      </c>
      <c r="B14" s="30">
        <v>2088</v>
      </c>
      <c r="C14" s="31" t="s">
        <v>52</v>
      </c>
      <c r="D14" s="11" t="s">
        <v>18</v>
      </c>
      <c r="E14" s="32">
        <v>14</v>
      </c>
      <c r="F14" s="3">
        <v>179</v>
      </c>
      <c r="G14" s="3">
        <v>203</v>
      </c>
      <c r="H14" s="3">
        <v>205</v>
      </c>
      <c r="I14" s="3">
        <v>173</v>
      </c>
      <c r="J14" s="3">
        <v>227</v>
      </c>
      <c r="K14" s="3">
        <v>183</v>
      </c>
      <c r="L14" s="40">
        <f>SUM(F14:K14)+(E14*6)</f>
        <v>1254</v>
      </c>
      <c r="M14" s="22">
        <f t="shared" si="0"/>
        <v>195</v>
      </c>
    </row>
    <row r="15" spans="1:13" ht="15">
      <c r="A15" s="2">
        <v>10</v>
      </c>
      <c r="B15" s="30">
        <v>792</v>
      </c>
      <c r="C15" s="31" t="s">
        <v>83</v>
      </c>
      <c r="D15" s="11" t="s">
        <v>18</v>
      </c>
      <c r="E15" s="32">
        <v>16</v>
      </c>
      <c r="F15" s="28">
        <v>178</v>
      </c>
      <c r="G15" s="28">
        <v>181</v>
      </c>
      <c r="H15" s="28">
        <v>216</v>
      </c>
      <c r="I15" s="28">
        <v>197</v>
      </c>
      <c r="J15" s="28">
        <v>169</v>
      </c>
      <c r="K15" s="28">
        <v>212</v>
      </c>
      <c r="L15" s="40">
        <f>SUM(F15:K15)+(E15*6)</f>
        <v>1249</v>
      </c>
      <c r="M15" s="22">
        <f t="shared" si="0"/>
        <v>192.16666666666666</v>
      </c>
    </row>
    <row r="16" spans="1:13" ht="15">
      <c r="A16" s="2">
        <v>11</v>
      </c>
      <c r="B16" s="30">
        <v>145</v>
      </c>
      <c r="C16" s="31" t="s">
        <v>73</v>
      </c>
      <c r="D16" s="11" t="s">
        <v>17</v>
      </c>
      <c r="E16" s="32">
        <v>20</v>
      </c>
      <c r="F16" s="3">
        <v>150</v>
      </c>
      <c r="G16" s="3">
        <v>197</v>
      </c>
      <c r="H16" s="3">
        <v>187</v>
      </c>
      <c r="I16" s="3">
        <v>199</v>
      </c>
      <c r="J16" s="3">
        <v>182</v>
      </c>
      <c r="K16" s="3">
        <v>199</v>
      </c>
      <c r="L16" s="40">
        <f>SUM(F16:K16)+(E16*6)</f>
        <v>1234</v>
      </c>
      <c r="M16" s="22">
        <f t="shared" si="0"/>
        <v>185.66666666666666</v>
      </c>
    </row>
    <row r="17" spans="1:13" ht="15">
      <c r="A17" s="2">
        <v>12</v>
      </c>
      <c r="B17" s="30">
        <v>628</v>
      </c>
      <c r="C17" s="31" t="s">
        <v>85</v>
      </c>
      <c r="D17" s="11" t="s">
        <v>17</v>
      </c>
      <c r="E17" s="32">
        <v>24</v>
      </c>
      <c r="F17" s="28">
        <v>180</v>
      </c>
      <c r="G17" s="28">
        <v>167</v>
      </c>
      <c r="H17" s="28">
        <v>172</v>
      </c>
      <c r="I17" s="28">
        <v>180</v>
      </c>
      <c r="J17" s="28">
        <v>189</v>
      </c>
      <c r="K17" s="28">
        <v>186</v>
      </c>
      <c r="L17" s="40">
        <f>SUM(F17:K17)+(E17*6)</f>
        <v>1218</v>
      </c>
      <c r="M17" s="22">
        <f t="shared" si="0"/>
        <v>179</v>
      </c>
    </row>
    <row r="18" spans="1:13" ht="15">
      <c r="A18" s="2">
        <v>13</v>
      </c>
      <c r="B18" s="30">
        <v>2048</v>
      </c>
      <c r="C18" s="31" t="s">
        <v>59</v>
      </c>
      <c r="D18" s="11" t="s">
        <v>18</v>
      </c>
      <c r="E18" s="32">
        <v>14</v>
      </c>
      <c r="F18" s="3">
        <v>229</v>
      </c>
      <c r="G18" s="3">
        <v>193</v>
      </c>
      <c r="H18" s="3">
        <v>162</v>
      </c>
      <c r="I18" s="3">
        <v>154</v>
      </c>
      <c r="J18" s="3">
        <v>192</v>
      </c>
      <c r="K18" s="3">
        <v>199</v>
      </c>
      <c r="L18" s="40">
        <f>SUM(F18:K18)+(E18*6)</f>
        <v>1213</v>
      </c>
      <c r="M18" s="22">
        <f t="shared" si="0"/>
        <v>188.16666666666666</v>
      </c>
    </row>
    <row r="19" spans="1:13" ht="15">
      <c r="A19" s="2">
        <v>14</v>
      </c>
      <c r="B19" s="30">
        <v>794</v>
      </c>
      <c r="C19" s="31" t="s">
        <v>63</v>
      </c>
      <c r="D19" s="11" t="s">
        <v>18</v>
      </c>
      <c r="E19" s="32">
        <v>17</v>
      </c>
      <c r="F19" s="76">
        <v>151</v>
      </c>
      <c r="G19" s="3">
        <v>200</v>
      </c>
      <c r="H19" s="3">
        <v>170</v>
      </c>
      <c r="I19" s="3">
        <v>187</v>
      </c>
      <c r="J19" s="3">
        <v>205</v>
      </c>
      <c r="K19" s="3">
        <v>192</v>
      </c>
      <c r="L19" s="40">
        <f>SUM(F19:K19)+(E19*6)</f>
        <v>1207</v>
      </c>
      <c r="M19" s="22">
        <f t="shared" si="0"/>
        <v>184.16666666666666</v>
      </c>
    </row>
    <row r="20" spans="1:13" ht="15">
      <c r="A20" s="2">
        <v>15</v>
      </c>
      <c r="B20" s="30">
        <v>204</v>
      </c>
      <c r="C20" s="31" t="s">
        <v>42</v>
      </c>
      <c r="D20" s="11" t="s">
        <v>18</v>
      </c>
      <c r="E20" s="32">
        <v>22</v>
      </c>
      <c r="F20" s="3">
        <v>157</v>
      </c>
      <c r="G20" s="3">
        <v>191</v>
      </c>
      <c r="H20" s="3">
        <v>158</v>
      </c>
      <c r="I20" s="3">
        <v>191</v>
      </c>
      <c r="J20" s="3">
        <v>198</v>
      </c>
      <c r="K20" s="3">
        <v>178</v>
      </c>
      <c r="L20" s="40">
        <f>SUM(F20:K20)+(E20*6)</f>
        <v>1205</v>
      </c>
      <c r="M20" s="22">
        <f t="shared" si="0"/>
        <v>178.83333333333334</v>
      </c>
    </row>
    <row r="21" spans="1:13" ht="15">
      <c r="A21" s="2">
        <v>16</v>
      </c>
      <c r="B21" s="30">
        <v>1591</v>
      </c>
      <c r="C21" s="31" t="s">
        <v>72</v>
      </c>
      <c r="D21" s="11" t="s">
        <v>18</v>
      </c>
      <c r="E21" s="32">
        <v>16</v>
      </c>
      <c r="F21" s="3">
        <v>198</v>
      </c>
      <c r="G21" s="3">
        <v>147</v>
      </c>
      <c r="H21" s="3">
        <v>166</v>
      </c>
      <c r="I21" s="3">
        <v>183</v>
      </c>
      <c r="J21" s="3">
        <v>225</v>
      </c>
      <c r="K21" s="3">
        <v>189</v>
      </c>
      <c r="L21" s="40">
        <f>SUM(F21:K21)+(E21*6)</f>
        <v>1204</v>
      </c>
      <c r="M21" s="22">
        <f t="shared" si="0"/>
        <v>184.66666666666666</v>
      </c>
    </row>
    <row r="22" spans="1:13" ht="15">
      <c r="A22" s="2">
        <v>17</v>
      </c>
      <c r="B22" s="30">
        <v>2100</v>
      </c>
      <c r="C22" s="31" t="s">
        <v>74</v>
      </c>
      <c r="D22" s="11" t="s">
        <v>17</v>
      </c>
      <c r="E22" s="32">
        <v>29</v>
      </c>
      <c r="F22" s="3">
        <v>201</v>
      </c>
      <c r="G22" s="3">
        <v>183</v>
      </c>
      <c r="H22" s="3">
        <v>163</v>
      </c>
      <c r="I22" s="3">
        <v>171</v>
      </c>
      <c r="J22" s="3">
        <v>157</v>
      </c>
      <c r="K22" s="3">
        <v>149</v>
      </c>
      <c r="L22" s="40">
        <f>SUM(F22:K22)+(E22*6)</f>
        <v>1198</v>
      </c>
      <c r="M22" s="22">
        <f t="shared" si="0"/>
        <v>170.66666666666666</v>
      </c>
    </row>
    <row r="23" spans="1:13" ht="15">
      <c r="A23" s="2">
        <v>18</v>
      </c>
      <c r="B23" s="30">
        <v>1608</v>
      </c>
      <c r="C23" s="31" t="s">
        <v>65</v>
      </c>
      <c r="D23" s="11" t="s">
        <v>17</v>
      </c>
      <c r="E23" s="32">
        <v>30</v>
      </c>
      <c r="F23" s="3">
        <v>146</v>
      </c>
      <c r="G23" s="3">
        <v>151</v>
      </c>
      <c r="H23" s="3">
        <v>172</v>
      </c>
      <c r="I23" s="3">
        <v>157</v>
      </c>
      <c r="J23" s="3">
        <v>183</v>
      </c>
      <c r="K23" s="3">
        <v>205</v>
      </c>
      <c r="L23" s="40">
        <f>SUM(F23:K23)+(E23*6)</f>
        <v>1194</v>
      </c>
      <c r="M23" s="22">
        <f t="shared" si="0"/>
        <v>169</v>
      </c>
    </row>
    <row r="24" spans="1:13" ht="15">
      <c r="A24" s="2">
        <v>19</v>
      </c>
      <c r="B24" s="30">
        <v>2993</v>
      </c>
      <c r="C24" s="31" t="s">
        <v>37</v>
      </c>
      <c r="D24" s="11" t="s">
        <v>17</v>
      </c>
      <c r="E24" s="32">
        <v>27</v>
      </c>
      <c r="F24" s="28">
        <v>155</v>
      </c>
      <c r="G24" s="3">
        <v>204</v>
      </c>
      <c r="H24" s="3">
        <v>154</v>
      </c>
      <c r="I24" s="3">
        <v>167</v>
      </c>
      <c r="J24" s="3">
        <v>162</v>
      </c>
      <c r="K24" s="3">
        <v>170</v>
      </c>
      <c r="L24" s="40">
        <f>SUM(F24:K24)+(E24*6)</f>
        <v>1174</v>
      </c>
      <c r="M24" s="22">
        <f t="shared" si="0"/>
        <v>168.66666666666666</v>
      </c>
    </row>
    <row r="25" spans="1:13" ht="15">
      <c r="A25" s="2">
        <v>20</v>
      </c>
      <c r="B25" s="30">
        <v>2037</v>
      </c>
      <c r="C25" s="31" t="s">
        <v>87</v>
      </c>
      <c r="D25" s="11" t="s">
        <v>17</v>
      </c>
      <c r="E25" s="32">
        <v>20</v>
      </c>
      <c r="F25" s="3">
        <v>155</v>
      </c>
      <c r="G25" s="3">
        <v>165</v>
      </c>
      <c r="H25" s="3">
        <v>186</v>
      </c>
      <c r="I25" s="3">
        <v>221</v>
      </c>
      <c r="J25" s="3">
        <v>139</v>
      </c>
      <c r="K25" s="3">
        <v>174</v>
      </c>
      <c r="L25" s="40">
        <f>SUM(F25:K25)+(E25*6)</f>
        <v>1160</v>
      </c>
      <c r="M25" s="22">
        <f t="shared" si="0"/>
        <v>173.33333333333334</v>
      </c>
    </row>
    <row r="26" spans="1:13" ht="15">
      <c r="A26" s="2">
        <v>21</v>
      </c>
      <c r="B26" s="30">
        <v>2990</v>
      </c>
      <c r="C26" s="31" t="s">
        <v>61</v>
      </c>
      <c r="D26" s="11" t="s">
        <v>18</v>
      </c>
      <c r="E26" s="32">
        <v>17</v>
      </c>
      <c r="F26" s="3">
        <v>156</v>
      </c>
      <c r="G26" s="3">
        <v>158</v>
      </c>
      <c r="H26" s="3">
        <v>210</v>
      </c>
      <c r="I26" s="3">
        <v>152</v>
      </c>
      <c r="J26" s="3">
        <v>155</v>
      </c>
      <c r="K26" s="3">
        <v>226</v>
      </c>
      <c r="L26" s="40">
        <f>SUM(F26:K26)+(E26*6)</f>
        <v>1159</v>
      </c>
      <c r="M26" s="22">
        <f t="shared" si="0"/>
        <v>176.16666666666666</v>
      </c>
    </row>
    <row r="27" spans="1:13" ht="15">
      <c r="A27" s="2">
        <v>22</v>
      </c>
      <c r="B27" s="30">
        <v>1920</v>
      </c>
      <c r="C27" s="31" t="s">
        <v>75</v>
      </c>
      <c r="D27" s="11" t="s">
        <v>18</v>
      </c>
      <c r="E27" s="32">
        <v>14</v>
      </c>
      <c r="F27" s="3">
        <v>193</v>
      </c>
      <c r="G27" s="3">
        <v>146</v>
      </c>
      <c r="H27" s="3">
        <v>184</v>
      </c>
      <c r="I27" s="3">
        <v>206</v>
      </c>
      <c r="J27" s="3">
        <v>157</v>
      </c>
      <c r="K27" s="3">
        <v>183</v>
      </c>
      <c r="L27" s="40">
        <f>SUM(F27:K27)+(E27*6)</f>
        <v>1153</v>
      </c>
      <c r="M27" s="22">
        <f t="shared" si="0"/>
        <v>178.16666666666666</v>
      </c>
    </row>
    <row r="28" spans="1:13" ht="15">
      <c r="A28" s="2">
        <v>23</v>
      </c>
      <c r="B28" s="30">
        <v>1764</v>
      </c>
      <c r="C28" s="31" t="s">
        <v>34</v>
      </c>
      <c r="D28" s="11" t="s">
        <v>17</v>
      </c>
      <c r="E28" s="32">
        <v>21</v>
      </c>
      <c r="F28" s="3">
        <v>153</v>
      </c>
      <c r="G28" s="3">
        <v>168</v>
      </c>
      <c r="H28" s="3">
        <v>189</v>
      </c>
      <c r="I28" s="3">
        <v>177</v>
      </c>
      <c r="J28" s="3">
        <v>184</v>
      </c>
      <c r="K28" s="3">
        <v>155</v>
      </c>
      <c r="L28" s="40">
        <f>SUM(F28:K28)+(E28*6)</f>
        <v>1152</v>
      </c>
      <c r="M28" s="22">
        <f t="shared" si="0"/>
        <v>171</v>
      </c>
    </row>
    <row r="29" spans="1:13" ht="15">
      <c r="A29" s="2">
        <v>24</v>
      </c>
      <c r="B29" s="30">
        <v>639</v>
      </c>
      <c r="C29" s="31" t="s">
        <v>78</v>
      </c>
      <c r="D29" s="11" t="s">
        <v>18</v>
      </c>
      <c r="E29" s="32">
        <v>13</v>
      </c>
      <c r="F29" s="3">
        <v>152</v>
      </c>
      <c r="G29" s="3">
        <v>218</v>
      </c>
      <c r="H29" s="3">
        <v>163</v>
      </c>
      <c r="I29" s="3">
        <v>170</v>
      </c>
      <c r="J29" s="3">
        <v>190</v>
      </c>
      <c r="K29" s="3">
        <v>172</v>
      </c>
      <c r="L29" s="40">
        <f>SUM(F29:K29)+(E29*6)</f>
        <v>1143</v>
      </c>
      <c r="M29" s="22">
        <f t="shared" si="0"/>
        <v>177.5</v>
      </c>
    </row>
    <row r="30" spans="1:13" ht="15">
      <c r="A30" s="2">
        <v>25</v>
      </c>
      <c r="B30" s="30">
        <v>1557</v>
      </c>
      <c r="C30" s="31" t="s">
        <v>68</v>
      </c>
      <c r="D30" s="11" t="s">
        <v>16</v>
      </c>
      <c r="E30" s="32">
        <v>8</v>
      </c>
      <c r="F30" s="3">
        <v>176</v>
      </c>
      <c r="G30" s="3">
        <v>215</v>
      </c>
      <c r="H30" s="3">
        <v>134</v>
      </c>
      <c r="I30" s="3">
        <v>186</v>
      </c>
      <c r="J30" s="3">
        <v>159</v>
      </c>
      <c r="K30" s="3">
        <v>224</v>
      </c>
      <c r="L30" s="40">
        <f>SUM(F30:K30)+(E30*6)</f>
        <v>1142</v>
      </c>
      <c r="M30" s="22">
        <f t="shared" si="0"/>
        <v>182.33333333333334</v>
      </c>
    </row>
    <row r="31" spans="1:13" ht="15">
      <c r="A31" s="2">
        <v>26</v>
      </c>
      <c r="B31" s="30">
        <v>225</v>
      </c>
      <c r="C31" s="31" t="s">
        <v>80</v>
      </c>
      <c r="D31" s="11" t="s">
        <v>18</v>
      </c>
      <c r="E31" s="32">
        <v>22</v>
      </c>
      <c r="F31" s="3">
        <v>160</v>
      </c>
      <c r="G31" s="3">
        <v>142</v>
      </c>
      <c r="H31" s="3">
        <v>160</v>
      </c>
      <c r="I31" s="3">
        <v>149</v>
      </c>
      <c r="J31" s="3">
        <v>160</v>
      </c>
      <c r="K31" s="3">
        <v>210</v>
      </c>
      <c r="L31" s="40">
        <f>SUM(F31:K31)+(E31*6)</f>
        <v>1113</v>
      </c>
      <c r="M31" s="22">
        <f t="shared" si="0"/>
        <v>163.5</v>
      </c>
    </row>
    <row r="32" spans="1:13" ht="15">
      <c r="A32" s="2">
        <v>27</v>
      </c>
      <c r="B32" s="30">
        <v>3320</v>
      </c>
      <c r="C32" s="31" t="s">
        <v>64</v>
      </c>
      <c r="D32" s="11" t="s">
        <v>16</v>
      </c>
      <c r="E32" s="32">
        <v>6</v>
      </c>
      <c r="F32" s="3">
        <v>156</v>
      </c>
      <c r="G32" s="3">
        <v>201</v>
      </c>
      <c r="H32" s="3">
        <v>159</v>
      </c>
      <c r="I32" s="3">
        <v>224</v>
      </c>
      <c r="J32" s="3">
        <v>169</v>
      </c>
      <c r="K32" s="3">
        <v>166</v>
      </c>
      <c r="L32" s="40">
        <f>SUM(F32:K32)+(E32*6)</f>
        <v>1111</v>
      </c>
      <c r="M32" s="22">
        <f t="shared" si="0"/>
        <v>179.16666666666666</v>
      </c>
    </row>
    <row r="33" spans="1:13" ht="15">
      <c r="A33" s="2">
        <v>28</v>
      </c>
      <c r="B33" s="30">
        <v>2017</v>
      </c>
      <c r="C33" s="31" t="s">
        <v>70</v>
      </c>
      <c r="D33" s="11" t="s">
        <v>16</v>
      </c>
      <c r="E33" s="32">
        <v>14</v>
      </c>
      <c r="F33" s="3">
        <v>173</v>
      </c>
      <c r="G33" s="3">
        <v>171</v>
      </c>
      <c r="H33" s="3">
        <v>184</v>
      </c>
      <c r="I33" s="3">
        <v>160</v>
      </c>
      <c r="J33" s="3">
        <v>156</v>
      </c>
      <c r="K33" s="3">
        <v>182</v>
      </c>
      <c r="L33" s="40">
        <f>SUM(F33:K33)+(E33*6)</f>
        <v>1110</v>
      </c>
      <c r="M33" s="22">
        <f t="shared" si="0"/>
        <v>171</v>
      </c>
    </row>
    <row r="34" spans="1:13" ht="15">
      <c r="A34" s="2">
        <v>29</v>
      </c>
      <c r="B34" s="30">
        <v>743</v>
      </c>
      <c r="C34" s="31" t="s">
        <v>77</v>
      </c>
      <c r="D34" s="11" t="s">
        <v>18</v>
      </c>
      <c r="E34" s="32">
        <v>10</v>
      </c>
      <c r="F34" s="28">
        <v>190</v>
      </c>
      <c r="G34" s="28">
        <v>118</v>
      </c>
      <c r="H34" s="28">
        <v>187</v>
      </c>
      <c r="I34" s="28">
        <v>172</v>
      </c>
      <c r="J34" s="28">
        <v>201</v>
      </c>
      <c r="K34" s="28">
        <v>182</v>
      </c>
      <c r="L34" s="40">
        <f>SUM(F34:K34)+(E34*6)</f>
        <v>1110</v>
      </c>
      <c r="M34" s="22">
        <f t="shared" si="0"/>
        <v>175</v>
      </c>
    </row>
    <row r="35" spans="1:13" ht="15">
      <c r="A35" s="2">
        <v>30</v>
      </c>
      <c r="B35" s="30">
        <v>69</v>
      </c>
      <c r="C35" s="31" t="s">
        <v>86</v>
      </c>
      <c r="D35" s="11" t="s">
        <v>18</v>
      </c>
      <c r="E35" s="32">
        <v>10</v>
      </c>
      <c r="F35" s="3">
        <v>167</v>
      </c>
      <c r="G35" s="3">
        <v>152</v>
      </c>
      <c r="H35" s="3">
        <v>171</v>
      </c>
      <c r="I35" s="3">
        <v>179</v>
      </c>
      <c r="J35" s="3">
        <v>187</v>
      </c>
      <c r="K35" s="3">
        <v>190</v>
      </c>
      <c r="L35" s="40">
        <f>SUM(F35:K35)+(E35*6)</f>
        <v>1106</v>
      </c>
      <c r="M35" s="22">
        <f t="shared" si="0"/>
        <v>174.33333333333334</v>
      </c>
    </row>
    <row r="36" spans="1:13" ht="15">
      <c r="A36" s="24">
        <v>31</v>
      </c>
      <c r="B36" s="30">
        <v>2244</v>
      </c>
      <c r="C36" s="31" t="s">
        <v>57</v>
      </c>
      <c r="D36" s="11" t="s">
        <v>16</v>
      </c>
      <c r="E36" s="32">
        <v>4</v>
      </c>
      <c r="F36" s="28">
        <v>178</v>
      </c>
      <c r="G36" s="28">
        <v>165</v>
      </c>
      <c r="H36" s="28">
        <v>160</v>
      </c>
      <c r="I36" s="28">
        <v>162</v>
      </c>
      <c r="J36" s="28">
        <v>211</v>
      </c>
      <c r="K36" s="28">
        <v>179</v>
      </c>
      <c r="L36" s="40">
        <f>SUM(F36:K36)+(E36*6)</f>
        <v>1079</v>
      </c>
      <c r="M36" s="22">
        <f t="shared" si="0"/>
        <v>175.83333333333334</v>
      </c>
    </row>
    <row r="37" spans="1:13" ht="15">
      <c r="A37" s="24">
        <v>32</v>
      </c>
      <c r="B37" s="30">
        <v>2027</v>
      </c>
      <c r="C37" s="31" t="s">
        <v>84</v>
      </c>
      <c r="D37" s="11" t="s">
        <v>16</v>
      </c>
      <c r="E37" s="32">
        <v>0</v>
      </c>
      <c r="F37" s="28">
        <v>129</v>
      </c>
      <c r="G37" s="28">
        <v>167</v>
      </c>
      <c r="H37" s="28">
        <v>203</v>
      </c>
      <c r="I37" s="28">
        <v>200</v>
      </c>
      <c r="J37" s="28">
        <v>175</v>
      </c>
      <c r="K37" s="28">
        <v>204</v>
      </c>
      <c r="L37" s="40">
        <f>SUM(F37:K37)+(E37*6)</f>
        <v>1078</v>
      </c>
      <c r="M37" s="22">
        <f t="shared" si="0"/>
        <v>179.66666666666666</v>
      </c>
    </row>
    <row r="38" spans="1:13" ht="15">
      <c r="A38" s="24">
        <v>33</v>
      </c>
      <c r="B38" s="30">
        <v>1050</v>
      </c>
      <c r="C38" s="31" t="s">
        <v>60</v>
      </c>
      <c r="D38" s="11" t="s">
        <v>18</v>
      </c>
      <c r="E38" s="32">
        <v>16</v>
      </c>
      <c r="F38" s="28">
        <v>157</v>
      </c>
      <c r="G38" s="28">
        <v>185</v>
      </c>
      <c r="H38" s="28">
        <v>129</v>
      </c>
      <c r="I38" s="28">
        <v>140</v>
      </c>
      <c r="J38" s="28">
        <v>217</v>
      </c>
      <c r="K38" s="28">
        <v>149</v>
      </c>
      <c r="L38" s="40">
        <f>SUM(F38:K38)+(E38*6)</f>
        <v>1073</v>
      </c>
      <c r="M38" s="22">
        <f t="shared" si="0"/>
        <v>162.83333333333334</v>
      </c>
    </row>
    <row r="39" spans="1:13" ht="15">
      <c r="A39" s="24">
        <v>34</v>
      </c>
      <c r="B39" s="30">
        <v>1609</v>
      </c>
      <c r="C39" s="31" t="s">
        <v>88</v>
      </c>
      <c r="D39" s="11" t="s">
        <v>18</v>
      </c>
      <c r="E39" s="32">
        <v>22</v>
      </c>
      <c r="F39" s="51">
        <v>154</v>
      </c>
      <c r="G39" s="51">
        <v>141</v>
      </c>
      <c r="H39" s="51">
        <v>203</v>
      </c>
      <c r="I39" s="51">
        <v>146</v>
      </c>
      <c r="J39" s="51">
        <v>131</v>
      </c>
      <c r="K39" s="51">
        <v>165</v>
      </c>
      <c r="L39" s="40">
        <f>SUM(F39:K39)+(E39*6)</f>
        <v>1072</v>
      </c>
      <c r="M39" s="22">
        <f t="shared" si="0"/>
        <v>156.66666666666666</v>
      </c>
    </row>
    <row r="40" spans="1:13" ht="15">
      <c r="A40" s="24">
        <v>35</v>
      </c>
      <c r="B40" s="30">
        <v>1169</v>
      </c>
      <c r="C40" s="31" t="s">
        <v>76</v>
      </c>
      <c r="D40" s="11" t="s">
        <v>16</v>
      </c>
      <c r="E40" s="32">
        <v>8</v>
      </c>
      <c r="F40" s="28">
        <v>154</v>
      </c>
      <c r="G40" s="28">
        <v>234</v>
      </c>
      <c r="H40" s="28">
        <v>143</v>
      </c>
      <c r="I40" s="28">
        <v>162</v>
      </c>
      <c r="J40" s="28">
        <v>172</v>
      </c>
      <c r="K40" s="28">
        <v>151</v>
      </c>
      <c r="L40" s="40">
        <f>SUM(F40:K40)+(E40*6)</f>
        <v>1064</v>
      </c>
      <c r="M40" s="22">
        <f t="shared" si="0"/>
        <v>169.33333333333334</v>
      </c>
    </row>
    <row r="41" spans="1:13" ht="15">
      <c r="A41" s="24">
        <v>36</v>
      </c>
      <c r="B41" s="30">
        <v>1722</v>
      </c>
      <c r="C41" s="31" t="s">
        <v>66</v>
      </c>
      <c r="D41" s="11" t="s">
        <v>17</v>
      </c>
      <c r="E41" s="32">
        <v>22</v>
      </c>
      <c r="F41" s="28">
        <v>171</v>
      </c>
      <c r="G41" s="28">
        <v>163</v>
      </c>
      <c r="H41" s="28">
        <v>138</v>
      </c>
      <c r="I41" s="28">
        <v>173</v>
      </c>
      <c r="J41" s="28">
        <v>137</v>
      </c>
      <c r="K41" s="28">
        <v>149</v>
      </c>
      <c r="L41" s="40">
        <f>SUM(F41:K41)+(E41*6)</f>
        <v>1063</v>
      </c>
      <c r="M41" s="22">
        <f t="shared" si="0"/>
        <v>155.16666666666666</v>
      </c>
    </row>
    <row r="42" spans="1:13" ht="15">
      <c r="A42" s="24">
        <v>37</v>
      </c>
      <c r="B42" s="30">
        <v>1774</v>
      </c>
      <c r="C42" s="31" t="s">
        <v>71</v>
      </c>
      <c r="D42" s="11" t="s">
        <v>16</v>
      </c>
      <c r="E42" s="32">
        <v>9</v>
      </c>
      <c r="F42" s="28">
        <v>118</v>
      </c>
      <c r="G42" s="28">
        <v>170</v>
      </c>
      <c r="H42" s="28">
        <v>170</v>
      </c>
      <c r="I42" s="28">
        <v>195</v>
      </c>
      <c r="J42" s="28">
        <v>187</v>
      </c>
      <c r="K42" s="28">
        <v>150</v>
      </c>
      <c r="L42" s="40">
        <f>SUM(F42:K42)+(E42*6)</f>
        <v>1044</v>
      </c>
      <c r="M42" s="22">
        <f t="shared" si="0"/>
        <v>165</v>
      </c>
    </row>
    <row r="43" spans="1:13" ht="15">
      <c r="A43" s="24">
        <v>38</v>
      </c>
      <c r="B43" s="30">
        <v>3021</v>
      </c>
      <c r="C43" s="31" t="s">
        <v>47</v>
      </c>
      <c r="D43" s="11" t="s">
        <v>18</v>
      </c>
      <c r="E43" s="32">
        <v>16</v>
      </c>
      <c r="F43" s="28">
        <v>156</v>
      </c>
      <c r="G43" s="28">
        <v>183</v>
      </c>
      <c r="H43" s="28">
        <v>147</v>
      </c>
      <c r="I43" s="28">
        <v>167</v>
      </c>
      <c r="J43" s="28">
        <v>142</v>
      </c>
      <c r="K43" s="28">
        <v>147</v>
      </c>
      <c r="L43" s="40">
        <f>SUM(F43:K43)+(E43*6)</f>
        <v>1038</v>
      </c>
      <c r="M43" s="22">
        <f t="shared" si="0"/>
        <v>157</v>
      </c>
    </row>
    <row r="44" spans="1:13" ht="15">
      <c r="A44" s="24">
        <v>39</v>
      </c>
      <c r="B44" s="30">
        <v>1759</v>
      </c>
      <c r="C44" s="31" t="s">
        <v>62</v>
      </c>
      <c r="D44" s="11" t="s">
        <v>18</v>
      </c>
      <c r="E44" s="32">
        <v>13</v>
      </c>
      <c r="F44" s="28">
        <v>167</v>
      </c>
      <c r="G44" s="28">
        <v>154</v>
      </c>
      <c r="H44" s="28">
        <v>126</v>
      </c>
      <c r="I44" s="28">
        <v>170</v>
      </c>
      <c r="J44" s="28">
        <v>180</v>
      </c>
      <c r="K44" s="28">
        <v>141</v>
      </c>
      <c r="L44" s="40">
        <f>SUM(F44:K44)+(E44*6)</f>
        <v>1016</v>
      </c>
      <c r="M44" s="22">
        <f t="shared" si="0"/>
        <v>156.33333333333334</v>
      </c>
    </row>
    <row r="45" spans="1:13" ht="15">
      <c r="A45" s="24">
        <v>40</v>
      </c>
      <c r="B45" s="30">
        <v>2167</v>
      </c>
      <c r="C45" s="31" t="s">
        <v>50</v>
      </c>
      <c r="D45" s="11" t="s">
        <v>16</v>
      </c>
      <c r="E45" s="32">
        <v>9</v>
      </c>
      <c r="F45" s="28">
        <v>154</v>
      </c>
      <c r="G45" s="28">
        <v>160</v>
      </c>
      <c r="H45" s="28">
        <v>192</v>
      </c>
      <c r="I45" s="28">
        <v>148</v>
      </c>
      <c r="J45" s="28">
        <v>154</v>
      </c>
      <c r="K45" s="28">
        <v>138</v>
      </c>
      <c r="L45" s="40">
        <f>SUM(F45:K45)+(E45*6)</f>
        <v>1000</v>
      </c>
      <c r="M45" s="22">
        <f t="shared" si="0"/>
        <v>157.66666666666666</v>
      </c>
    </row>
    <row r="46" spans="1:13" ht="15">
      <c r="A46" s="24">
        <v>41</v>
      </c>
      <c r="B46" s="30">
        <v>2665</v>
      </c>
      <c r="C46" s="31" t="s">
        <v>51</v>
      </c>
      <c r="D46" s="11" t="s">
        <v>18</v>
      </c>
      <c r="E46" s="32">
        <v>18</v>
      </c>
      <c r="F46" s="28">
        <v>132</v>
      </c>
      <c r="G46" s="28">
        <v>134</v>
      </c>
      <c r="H46" s="28">
        <v>166</v>
      </c>
      <c r="I46" s="28">
        <v>137</v>
      </c>
      <c r="J46" s="28">
        <v>142</v>
      </c>
      <c r="K46" s="28">
        <v>180</v>
      </c>
      <c r="L46" s="40">
        <f>SUM(F46:K46)+(E46*6)</f>
        <v>999</v>
      </c>
      <c r="M46" s="22">
        <f t="shared" si="0"/>
        <v>148.5</v>
      </c>
    </row>
    <row r="47" spans="1:13" ht="15">
      <c r="A47" s="24">
        <v>42</v>
      </c>
      <c r="B47" s="30">
        <v>2120</v>
      </c>
      <c r="C47" s="31" t="s">
        <v>79</v>
      </c>
      <c r="D47" s="11" t="s">
        <v>16</v>
      </c>
      <c r="E47" s="32">
        <v>3</v>
      </c>
      <c r="F47" s="28">
        <v>148</v>
      </c>
      <c r="G47" s="28">
        <v>167</v>
      </c>
      <c r="H47" s="28">
        <v>153</v>
      </c>
      <c r="I47" s="28">
        <v>163</v>
      </c>
      <c r="J47" s="28">
        <v>175</v>
      </c>
      <c r="K47" s="28">
        <v>174</v>
      </c>
      <c r="L47" s="40">
        <f>SUM(F47:K47)+(E47*6)</f>
        <v>998</v>
      </c>
      <c r="M47" s="22">
        <f t="shared" si="0"/>
        <v>163.33333333333334</v>
      </c>
    </row>
    <row r="48" spans="1:13" ht="15">
      <c r="A48" s="24">
        <v>43</v>
      </c>
      <c r="B48" s="30">
        <v>2994</v>
      </c>
      <c r="C48" s="31" t="s">
        <v>38</v>
      </c>
      <c r="D48" s="11" t="s">
        <v>18</v>
      </c>
      <c r="E48" s="32">
        <v>18</v>
      </c>
      <c r="F48" s="28">
        <v>133</v>
      </c>
      <c r="G48" s="28">
        <v>147</v>
      </c>
      <c r="H48" s="28">
        <v>145</v>
      </c>
      <c r="I48" s="28">
        <v>156</v>
      </c>
      <c r="J48" s="28">
        <v>172</v>
      </c>
      <c r="K48" s="28">
        <v>135</v>
      </c>
      <c r="L48" s="40">
        <f>SUM(F48:K48)+(E48*6)</f>
        <v>996</v>
      </c>
      <c r="M48" s="22">
        <f t="shared" si="0"/>
        <v>148</v>
      </c>
    </row>
    <row r="49" spans="1:13" ht="15">
      <c r="A49" s="24">
        <v>44</v>
      </c>
      <c r="B49" s="30">
        <v>1224</v>
      </c>
      <c r="C49" s="31" t="s">
        <v>69</v>
      </c>
      <c r="D49" s="11" t="s">
        <v>16</v>
      </c>
      <c r="E49" s="32">
        <v>3</v>
      </c>
      <c r="F49" s="28">
        <v>110</v>
      </c>
      <c r="G49" s="28">
        <v>160</v>
      </c>
      <c r="H49" s="28">
        <v>182</v>
      </c>
      <c r="I49" s="28">
        <v>173</v>
      </c>
      <c r="J49" s="28">
        <v>170</v>
      </c>
      <c r="K49" s="28">
        <v>136</v>
      </c>
      <c r="L49" s="40">
        <f>SUM(F49:K49)+(E49*6)</f>
        <v>949</v>
      </c>
      <c r="M49" s="22">
        <f t="shared" si="0"/>
        <v>155.16666666666666</v>
      </c>
    </row>
    <row r="50" spans="1:13" ht="15">
      <c r="A50" s="24">
        <v>45</v>
      </c>
      <c r="B50" s="30"/>
      <c r="C50" s="31"/>
      <c r="D50" s="11"/>
      <c r="E50" s="32"/>
      <c r="F50" s="28"/>
      <c r="G50" s="28"/>
      <c r="H50" s="28"/>
      <c r="I50" s="28"/>
      <c r="J50" s="28"/>
      <c r="K50" s="28"/>
      <c r="L50" s="40">
        <f>SUM(F50:K50)+(E50*6)</f>
        <v>0</v>
      </c>
      <c r="M50" s="22">
        <f t="shared" si="0"/>
        <v>0</v>
      </c>
    </row>
    <row r="51" spans="1:13" ht="15">
      <c r="A51" s="24">
        <v>46</v>
      </c>
      <c r="B51" s="24"/>
      <c r="C51" s="28"/>
      <c r="D51" s="11"/>
      <c r="E51" s="32"/>
      <c r="F51" s="28"/>
      <c r="G51" s="28"/>
      <c r="H51" s="28"/>
      <c r="I51" s="28"/>
      <c r="J51" s="28"/>
      <c r="K51" s="28"/>
      <c r="L51" s="40"/>
      <c r="M51" s="22"/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="80" zoomScaleNormal="80" zoomScalePageLayoutView="0" workbookViewId="0" topLeftCell="A1">
      <selection activeCell="C9" sqref="C9"/>
    </sheetView>
  </sheetViews>
  <sheetFormatPr defaultColWidth="8.796875" defaultRowHeight="14.25"/>
  <cols>
    <col min="3" max="3" width="30.8984375" style="0" customWidth="1"/>
    <col min="4" max="4" width="7.5" style="0" bestFit="1" customWidth="1"/>
    <col min="5" max="5" width="6.59765625" style="0" customWidth="1"/>
  </cols>
  <sheetData>
    <row r="1" spans="1:13" ht="14.25" customHeight="1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4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>
      <c r="A5" s="4" t="s">
        <v>8</v>
      </c>
      <c r="B5" s="4" t="s">
        <v>26</v>
      </c>
      <c r="C5" s="5" t="s">
        <v>0</v>
      </c>
      <c r="D5" s="11" t="s">
        <v>9</v>
      </c>
      <c r="E5" s="44" t="s">
        <v>7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39" t="s">
        <v>10</v>
      </c>
      <c r="M5" s="5" t="s">
        <v>11</v>
      </c>
    </row>
    <row r="6" spans="1:13" ht="15">
      <c r="A6" s="24">
        <v>1</v>
      </c>
      <c r="B6" s="30">
        <v>203</v>
      </c>
      <c r="C6" s="31" t="s">
        <v>45</v>
      </c>
      <c r="D6" s="11" t="s">
        <v>17</v>
      </c>
      <c r="E6" s="43">
        <v>20</v>
      </c>
      <c r="F6" s="76">
        <v>222</v>
      </c>
      <c r="G6" s="28">
        <v>224</v>
      </c>
      <c r="H6" s="28">
        <v>246</v>
      </c>
      <c r="I6" s="28">
        <v>212</v>
      </c>
      <c r="J6" s="28">
        <v>245</v>
      </c>
      <c r="K6" s="28">
        <v>231</v>
      </c>
      <c r="L6" s="40">
        <f>SUM(F6:K6)+(E6*6)</f>
        <v>1500</v>
      </c>
      <c r="M6" s="22">
        <f aca="true" t="shared" si="0" ref="M6:M50">SUM(F6:K6)/6</f>
        <v>230</v>
      </c>
    </row>
    <row r="7" spans="1:13" ht="15">
      <c r="A7" s="24">
        <v>2</v>
      </c>
      <c r="B7" s="30">
        <v>1616</v>
      </c>
      <c r="C7" s="31" t="s">
        <v>48</v>
      </c>
      <c r="D7" s="11" t="s">
        <v>17</v>
      </c>
      <c r="E7" s="43">
        <v>21</v>
      </c>
      <c r="F7" s="28">
        <v>238</v>
      </c>
      <c r="G7" s="28">
        <v>164</v>
      </c>
      <c r="H7" s="28">
        <v>216</v>
      </c>
      <c r="I7" s="28">
        <v>196</v>
      </c>
      <c r="J7" s="28">
        <v>188</v>
      </c>
      <c r="K7" s="28">
        <v>234</v>
      </c>
      <c r="L7" s="40">
        <f>SUM(F7:K7)+(E7*6)</f>
        <v>1362</v>
      </c>
      <c r="M7" s="22">
        <f t="shared" si="0"/>
        <v>206</v>
      </c>
    </row>
    <row r="8" spans="1:13" ht="15">
      <c r="A8" s="24">
        <v>3</v>
      </c>
      <c r="B8" s="30">
        <v>792</v>
      </c>
      <c r="C8" s="31" t="s">
        <v>83</v>
      </c>
      <c r="D8" s="11" t="s">
        <v>18</v>
      </c>
      <c r="E8" s="43">
        <v>16</v>
      </c>
      <c r="F8" s="28">
        <v>171</v>
      </c>
      <c r="G8" s="28">
        <v>234</v>
      </c>
      <c r="H8" s="28">
        <v>202</v>
      </c>
      <c r="I8" s="28">
        <v>233</v>
      </c>
      <c r="J8" s="28">
        <v>213</v>
      </c>
      <c r="K8" s="28">
        <v>183</v>
      </c>
      <c r="L8" s="40">
        <f>SUM(F8:K8)+(E8*6)</f>
        <v>1332</v>
      </c>
      <c r="M8" s="22">
        <f t="shared" si="0"/>
        <v>206</v>
      </c>
    </row>
    <row r="9" spans="1:13" ht="15">
      <c r="A9" s="24">
        <v>4</v>
      </c>
      <c r="B9" s="30">
        <v>1857</v>
      </c>
      <c r="C9" s="31" t="s">
        <v>55</v>
      </c>
      <c r="D9" s="11" t="s">
        <v>18</v>
      </c>
      <c r="E9" s="43">
        <v>13</v>
      </c>
      <c r="F9" s="28">
        <v>242</v>
      </c>
      <c r="G9" s="28">
        <v>175</v>
      </c>
      <c r="H9" s="28">
        <v>168</v>
      </c>
      <c r="I9" s="28">
        <v>214</v>
      </c>
      <c r="J9" s="28">
        <v>234</v>
      </c>
      <c r="K9" s="28">
        <v>188</v>
      </c>
      <c r="L9" s="40">
        <f>SUM(F9:K9)+(E9*6)</f>
        <v>1299</v>
      </c>
      <c r="M9" s="22">
        <f t="shared" si="0"/>
        <v>203.5</v>
      </c>
    </row>
    <row r="10" spans="1:13" ht="15">
      <c r="A10" s="24">
        <v>5</v>
      </c>
      <c r="B10" s="30">
        <v>1063</v>
      </c>
      <c r="C10" s="31" t="s">
        <v>81</v>
      </c>
      <c r="D10" s="11" t="s">
        <v>18</v>
      </c>
      <c r="E10" s="43">
        <v>11</v>
      </c>
      <c r="F10" s="28">
        <v>185</v>
      </c>
      <c r="G10" s="28">
        <v>205</v>
      </c>
      <c r="H10" s="28">
        <v>184</v>
      </c>
      <c r="I10" s="28">
        <v>248</v>
      </c>
      <c r="J10" s="28">
        <v>191</v>
      </c>
      <c r="K10" s="28">
        <v>204</v>
      </c>
      <c r="L10" s="40">
        <f>SUM(F10:K10)+(E10*6)</f>
        <v>1283</v>
      </c>
      <c r="M10" s="22">
        <f t="shared" si="0"/>
        <v>202.83333333333334</v>
      </c>
    </row>
    <row r="11" spans="1:13" ht="15">
      <c r="A11" s="24">
        <v>6</v>
      </c>
      <c r="B11" s="30">
        <v>204</v>
      </c>
      <c r="C11" s="31" t="s">
        <v>42</v>
      </c>
      <c r="D11" s="11" t="s">
        <v>18</v>
      </c>
      <c r="E11" s="43">
        <v>22</v>
      </c>
      <c r="F11" s="28">
        <v>179</v>
      </c>
      <c r="G11" s="28">
        <v>173</v>
      </c>
      <c r="H11" s="28">
        <v>194</v>
      </c>
      <c r="I11" s="28">
        <v>232</v>
      </c>
      <c r="J11" s="28">
        <v>183</v>
      </c>
      <c r="K11" s="28">
        <v>188</v>
      </c>
      <c r="L11" s="40">
        <f>SUM(F11:K11)+(E11*6)</f>
        <v>1281</v>
      </c>
      <c r="M11" s="22">
        <f t="shared" si="0"/>
        <v>191.5</v>
      </c>
    </row>
    <row r="12" spans="1:13" ht="15">
      <c r="A12" s="24">
        <v>7</v>
      </c>
      <c r="B12" s="30">
        <v>226</v>
      </c>
      <c r="C12" s="31" t="s">
        <v>82</v>
      </c>
      <c r="D12" s="11" t="s">
        <v>18</v>
      </c>
      <c r="E12" s="43">
        <v>17</v>
      </c>
      <c r="F12" s="28">
        <v>204</v>
      </c>
      <c r="G12" s="28">
        <v>172</v>
      </c>
      <c r="H12" s="28">
        <v>181</v>
      </c>
      <c r="I12" s="28">
        <v>221</v>
      </c>
      <c r="J12" s="28">
        <v>216</v>
      </c>
      <c r="K12" s="28">
        <v>181</v>
      </c>
      <c r="L12" s="40">
        <f>SUM(F12:K12)+(E12*6)</f>
        <v>1277</v>
      </c>
      <c r="M12" s="22">
        <f t="shared" si="0"/>
        <v>195.83333333333334</v>
      </c>
    </row>
    <row r="13" spans="1:13" ht="15">
      <c r="A13" s="24">
        <v>8</v>
      </c>
      <c r="B13" s="30">
        <v>1759</v>
      </c>
      <c r="C13" s="31" t="s">
        <v>62</v>
      </c>
      <c r="D13" s="11" t="s">
        <v>18</v>
      </c>
      <c r="E13" s="43">
        <v>13</v>
      </c>
      <c r="F13" s="28">
        <v>188</v>
      </c>
      <c r="G13" s="28">
        <v>202</v>
      </c>
      <c r="H13" s="28">
        <v>204</v>
      </c>
      <c r="I13" s="28">
        <v>211</v>
      </c>
      <c r="J13" s="28">
        <v>187</v>
      </c>
      <c r="K13" s="28">
        <v>197</v>
      </c>
      <c r="L13" s="40">
        <f>SUM(F13:K13)+(E13*6)</f>
        <v>1267</v>
      </c>
      <c r="M13" s="22">
        <f t="shared" si="0"/>
        <v>198.16666666666666</v>
      </c>
    </row>
    <row r="14" spans="1:13" ht="15">
      <c r="A14" s="24">
        <v>9</v>
      </c>
      <c r="B14" s="30">
        <v>1608</v>
      </c>
      <c r="C14" s="31" t="s">
        <v>65</v>
      </c>
      <c r="D14" s="11" t="s">
        <v>17</v>
      </c>
      <c r="E14" s="43">
        <v>30</v>
      </c>
      <c r="F14" s="28">
        <v>181</v>
      </c>
      <c r="G14" s="28">
        <v>168</v>
      </c>
      <c r="H14" s="28">
        <v>199</v>
      </c>
      <c r="I14" s="28">
        <v>139</v>
      </c>
      <c r="J14" s="28">
        <v>204</v>
      </c>
      <c r="K14" s="28">
        <v>179</v>
      </c>
      <c r="L14" s="40">
        <f>SUM(F14:K14)+(E14*6)</f>
        <v>1250</v>
      </c>
      <c r="M14" s="22">
        <f t="shared" si="0"/>
        <v>178.33333333333334</v>
      </c>
    </row>
    <row r="15" spans="1:13" ht="15">
      <c r="A15" s="24">
        <v>10</v>
      </c>
      <c r="B15" s="30">
        <v>189</v>
      </c>
      <c r="C15" s="31" t="s">
        <v>89</v>
      </c>
      <c r="D15" s="11" t="s">
        <v>17</v>
      </c>
      <c r="E15" s="43">
        <v>27</v>
      </c>
      <c r="F15" s="28">
        <v>189</v>
      </c>
      <c r="G15" s="28">
        <v>169</v>
      </c>
      <c r="H15" s="28">
        <v>145</v>
      </c>
      <c r="I15" s="28">
        <v>200</v>
      </c>
      <c r="J15" s="28">
        <v>192</v>
      </c>
      <c r="K15" s="28">
        <v>165</v>
      </c>
      <c r="L15" s="40">
        <f>SUM(F15:K15)+(E15*6)</f>
        <v>1222</v>
      </c>
      <c r="M15" s="22">
        <f t="shared" si="0"/>
        <v>176.66666666666666</v>
      </c>
    </row>
    <row r="16" spans="1:13" ht="15">
      <c r="A16" s="24">
        <v>11</v>
      </c>
      <c r="B16" s="30">
        <v>639</v>
      </c>
      <c r="C16" s="31" t="s">
        <v>78</v>
      </c>
      <c r="D16" s="11" t="s">
        <v>18</v>
      </c>
      <c r="E16" s="43">
        <v>13</v>
      </c>
      <c r="F16" s="28">
        <v>181</v>
      </c>
      <c r="G16" s="28">
        <v>195</v>
      </c>
      <c r="H16" s="28">
        <v>215</v>
      </c>
      <c r="I16" s="28">
        <v>192</v>
      </c>
      <c r="J16" s="28">
        <v>167</v>
      </c>
      <c r="K16" s="28">
        <v>186</v>
      </c>
      <c r="L16" s="40">
        <f>SUM(F16:K16)+(E16*6)</f>
        <v>1214</v>
      </c>
      <c r="M16" s="22">
        <f t="shared" si="0"/>
        <v>189.33333333333334</v>
      </c>
    </row>
    <row r="17" spans="1:13" ht="15">
      <c r="A17" s="24">
        <v>12</v>
      </c>
      <c r="B17" s="30">
        <v>10030</v>
      </c>
      <c r="C17" s="31" t="s">
        <v>43</v>
      </c>
      <c r="D17" s="11" t="s">
        <v>17</v>
      </c>
      <c r="E17" s="43">
        <v>24</v>
      </c>
      <c r="F17" s="28">
        <v>156</v>
      </c>
      <c r="G17" s="28">
        <v>167</v>
      </c>
      <c r="H17" s="28">
        <v>208</v>
      </c>
      <c r="I17" s="28">
        <v>157</v>
      </c>
      <c r="J17" s="28">
        <v>165</v>
      </c>
      <c r="K17" s="28">
        <v>203</v>
      </c>
      <c r="L17" s="40">
        <f>SUM(F17:K17)+(E17*6)</f>
        <v>1200</v>
      </c>
      <c r="M17" s="22">
        <f t="shared" si="0"/>
        <v>176</v>
      </c>
    </row>
    <row r="18" spans="1:13" ht="15">
      <c r="A18" s="24">
        <v>13</v>
      </c>
      <c r="B18" s="30">
        <v>2100</v>
      </c>
      <c r="C18" s="31" t="s">
        <v>74</v>
      </c>
      <c r="D18" s="11" t="s">
        <v>17</v>
      </c>
      <c r="E18" s="43">
        <v>29</v>
      </c>
      <c r="F18" s="28">
        <v>163</v>
      </c>
      <c r="G18" s="28">
        <v>179</v>
      </c>
      <c r="H18" s="28">
        <v>164</v>
      </c>
      <c r="I18" s="28">
        <v>177</v>
      </c>
      <c r="J18" s="28">
        <v>185</v>
      </c>
      <c r="K18" s="28">
        <v>150</v>
      </c>
      <c r="L18" s="40">
        <f>SUM(F18:K18)+(E18*6)</f>
        <v>1192</v>
      </c>
      <c r="M18" s="22">
        <f t="shared" si="0"/>
        <v>169.66666666666666</v>
      </c>
    </row>
    <row r="19" spans="1:13" ht="15">
      <c r="A19" s="24">
        <v>14</v>
      </c>
      <c r="B19" s="30">
        <v>1722</v>
      </c>
      <c r="C19" s="31" t="s">
        <v>66</v>
      </c>
      <c r="D19" s="11" t="s">
        <v>17</v>
      </c>
      <c r="E19" s="43">
        <v>22</v>
      </c>
      <c r="F19" s="28">
        <v>172</v>
      </c>
      <c r="G19" s="28">
        <v>142</v>
      </c>
      <c r="H19" s="28">
        <v>165</v>
      </c>
      <c r="I19" s="28">
        <v>243</v>
      </c>
      <c r="J19" s="28">
        <v>147</v>
      </c>
      <c r="K19" s="28">
        <v>191</v>
      </c>
      <c r="L19" s="40">
        <f>SUM(F19:K19)+(E19*6)</f>
        <v>1192</v>
      </c>
      <c r="M19" s="22">
        <f t="shared" si="0"/>
        <v>176.66666666666666</v>
      </c>
    </row>
    <row r="20" spans="1:13" ht="15">
      <c r="A20" s="24">
        <v>15</v>
      </c>
      <c r="B20" s="30">
        <v>1591</v>
      </c>
      <c r="C20" s="31" t="s">
        <v>72</v>
      </c>
      <c r="D20" s="11" t="s">
        <v>18</v>
      </c>
      <c r="E20" s="43">
        <v>16</v>
      </c>
      <c r="F20" s="28">
        <v>169</v>
      </c>
      <c r="G20" s="28">
        <v>186</v>
      </c>
      <c r="H20" s="28">
        <v>205</v>
      </c>
      <c r="I20" s="28">
        <v>174</v>
      </c>
      <c r="J20" s="28">
        <v>210</v>
      </c>
      <c r="K20" s="28">
        <v>148</v>
      </c>
      <c r="L20" s="40">
        <f>SUM(F20:K20)+(E20*6)</f>
        <v>1188</v>
      </c>
      <c r="M20" s="22">
        <f t="shared" si="0"/>
        <v>182</v>
      </c>
    </row>
    <row r="21" spans="1:13" ht="15">
      <c r="A21" s="24">
        <v>16</v>
      </c>
      <c r="B21" s="30">
        <v>2048</v>
      </c>
      <c r="C21" s="31" t="s">
        <v>59</v>
      </c>
      <c r="D21" s="11" t="s">
        <v>18</v>
      </c>
      <c r="E21" s="43">
        <v>14</v>
      </c>
      <c r="F21" s="28">
        <v>195</v>
      </c>
      <c r="G21" s="28">
        <v>180</v>
      </c>
      <c r="H21" s="28">
        <v>187</v>
      </c>
      <c r="I21" s="28">
        <v>161</v>
      </c>
      <c r="J21" s="28">
        <v>174</v>
      </c>
      <c r="K21" s="28">
        <v>203</v>
      </c>
      <c r="L21" s="40">
        <f>SUM(F21:K21)+(E21*6)</f>
        <v>1184</v>
      </c>
      <c r="M21" s="22">
        <f t="shared" si="0"/>
        <v>183.33333333333334</v>
      </c>
    </row>
    <row r="22" spans="1:13" ht="15">
      <c r="A22" s="24">
        <v>17</v>
      </c>
      <c r="B22" s="30">
        <v>2990</v>
      </c>
      <c r="C22" s="31" t="s">
        <v>61</v>
      </c>
      <c r="D22" s="11" t="s">
        <v>18</v>
      </c>
      <c r="E22" s="43">
        <v>17</v>
      </c>
      <c r="F22" s="28">
        <v>159</v>
      </c>
      <c r="G22" s="28">
        <v>207</v>
      </c>
      <c r="H22" s="28">
        <v>179</v>
      </c>
      <c r="I22" s="28">
        <v>205</v>
      </c>
      <c r="J22" s="28">
        <v>144</v>
      </c>
      <c r="K22" s="28">
        <v>182</v>
      </c>
      <c r="L22" s="40">
        <f>SUM(F22:K22)+(E22*6)</f>
        <v>1178</v>
      </c>
      <c r="M22" s="22">
        <f t="shared" si="0"/>
        <v>179.33333333333334</v>
      </c>
    </row>
    <row r="23" spans="1:13" ht="15">
      <c r="A23" s="24">
        <v>18</v>
      </c>
      <c r="B23" s="30">
        <v>145</v>
      </c>
      <c r="C23" s="31" t="s">
        <v>73</v>
      </c>
      <c r="D23" s="11" t="s">
        <v>17</v>
      </c>
      <c r="E23" s="43">
        <v>20</v>
      </c>
      <c r="F23" s="28">
        <v>187</v>
      </c>
      <c r="G23" s="28">
        <v>222</v>
      </c>
      <c r="H23" s="28">
        <v>154</v>
      </c>
      <c r="I23" s="28">
        <v>164</v>
      </c>
      <c r="J23" s="28">
        <v>147</v>
      </c>
      <c r="K23" s="28">
        <v>184</v>
      </c>
      <c r="L23" s="40">
        <f>SUM(F23:K23)+(E23*6)</f>
        <v>1178</v>
      </c>
      <c r="M23" s="22">
        <f t="shared" si="0"/>
        <v>176.33333333333334</v>
      </c>
    </row>
    <row r="24" spans="1:13" ht="15">
      <c r="A24" s="24">
        <v>19</v>
      </c>
      <c r="B24" s="30">
        <v>2242</v>
      </c>
      <c r="C24" s="31" t="s">
        <v>54</v>
      </c>
      <c r="D24" s="11" t="s">
        <v>17</v>
      </c>
      <c r="E24" s="43">
        <v>29</v>
      </c>
      <c r="F24" s="28">
        <v>181</v>
      </c>
      <c r="G24" s="28">
        <v>145</v>
      </c>
      <c r="H24" s="28">
        <v>171</v>
      </c>
      <c r="I24" s="28">
        <v>171</v>
      </c>
      <c r="J24" s="28">
        <v>164</v>
      </c>
      <c r="K24" s="28">
        <v>166</v>
      </c>
      <c r="L24" s="40">
        <f>SUM(F24:K24)+(E24*6)</f>
        <v>1172</v>
      </c>
      <c r="M24" s="22">
        <f t="shared" si="0"/>
        <v>166.33333333333334</v>
      </c>
    </row>
    <row r="25" spans="1:13" ht="15">
      <c r="A25" s="24">
        <v>20</v>
      </c>
      <c r="B25" s="30">
        <v>2407</v>
      </c>
      <c r="C25" s="31" t="s">
        <v>91</v>
      </c>
      <c r="D25" s="11" t="s">
        <v>16</v>
      </c>
      <c r="E25" s="43">
        <v>5</v>
      </c>
      <c r="F25" s="28">
        <v>165</v>
      </c>
      <c r="G25" s="28">
        <v>202</v>
      </c>
      <c r="H25" s="28">
        <v>170</v>
      </c>
      <c r="I25" s="28">
        <v>235</v>
      </c>
      <c r="J25" s="28">
        <v>199</v>
      </c>
      <c r="K25" s="28">
        <v>166</v>
      </c>
      <c r="L25" s="40">
        <f>SUM(F25:K25)+(E25*6)</f>
        <v>1167</v>
      </c>
      <c r="M25" s="22">
        <f t="shared" si="0"/>
        <v>189.5</v>
      </c>
    </row>
    <row r="26" spans="1:13" ht="15">
      <c r="A26" s="24">
        <v>21</v>
      </c>
      <c r="B26" s="30">
        <v>1920</v>
      </c>
      <c r="C26" s="31" t="s">
        <v>75</v>
      </c>
      <c r="D26" s="11" t="s">
        <v>18</v>
      </c>
      <c r="E26" s="43">
        <v>14</v>
      </c>
      <c r="F26" s="28">
        <v>170</v>
      </c>
      <c r="G26" s="28">
        <v>192</v>
      </c>
      <c r="H26" s="28">
        <v>208</v>
      </c>
      <c r="I26" s="28">
        <v>151</v>
      </c>
      <c r="J26" s="28">
        <v>203</v>
      </c>
      <c r="K26" s="28">
        <v>156</v>
      </c>
      <c r="L26" s="40">
        <f>SUM(F26:K26)+(E26*6)</f>
        <v>1164</v>
      </c>
      <c r="M26" s="22">
        <f t="shared" si="0"/>
        <v>180</v>
      </c>
    </row>
    <row r="27" spans="1:13" ht="15">
      <c r="A27" s="24">
        <v>22</v>
      </c>
      <c r="B27" s="30">
        <v>1609</v>
      </c>
      <c r="C27" s="31" t="s">
        <v>88</v>
      </c>
      <c r="D27" s="11" t="s">
        <v>18</v>
      </c>
      <c r="E27" s="43">
        <v>22</v>
      </c>
      <c r="F27" s="28">
        <v>134</v>
      </c>
      <c r="G27" s="28">
        <v>192</v>
      </c>
      <c r="H27" s="28">
        <v>169</v>
      </c>
      <c r="I27" s="28">
        <v>155</v>
      </c>
      <c r="J27" s="28">
        <v>178</v>
      </c>
      <c r="K27" s="28">
        <v>181</v>
      </c>
      <c r="L27" s="40">
        <f>SUM(F27:K27)+(E27*6)</f>
        <v>1141</v>
      </c>
      <c r="M27" s="22">
        <f t="shared" si="0"/>
        <v>168.16666666666666</v>
      </c>
    </row>
    <row r="28" spans="1:13" ht="15">
      <c r="A28" s="24">
        <v>23</v>
      </c>
      <c r="B28" s="30">
        <v>214</v>
      </c>
      <c r="C28" s="31" t="s">
        <v>90</v>
      </c>
      <c r="D28" s="11" t="s">
        <v>17</v>
      </c>
      <c r="E28" s="43">
        <v>24</v>
      </c>
      <c r="F28" s="28">
        <v>214</v>
      </c>
      <c r="G28" s="28">
        <v>155</v>
      </c>
      <c r="H28" s="28">
        <v>178</v>
      </c>
      <c r="I28" s="28">
        <v>121</v>
      </c>
      <c r="J28" s="28">
        <v>183</v>
      </c>
      <c r="K28" s="28">
        <v>142</v>
      </c>
      <c r="L28" s="40">
        <f>SUM(F28:K28)+(E28*6)</f>
        <v>1137</v>
      </c>
      <c r="M28" s="22">
        <f t="shared" si="0"/>
        <v>165.5</v>
      </c>
    </row>
    <row r="29" spans="1:13" ht="15">
      <c r="A29" s="24">
        <v>24</v>
      </c>
      <c r="B29" s="30">
        <v>628</v>
      </c>
      <c r="C29" s="31" t="s">
        <v>85</v>
      </c>
      <c r="D29" s="11" t="s">
        <v>17</v>
      </c>
      <c r="E29" s="43">
        <v>24</v>
      </c>
      <c r="F29" s="28">
        <v>172</v>
      </c>
      <c r="G29" s="28">
        <v>184</v>
      </c>
      <c r="H29" s="28">
        <v>141</v>
      </c>
      <c r="I29" s="28">
        <v>153</v>
      </c>
      <c r="J29" s="28">
        <v>190</v>
      </c>
      <c r="K29" s="28">
        <v>147</v>
      </c>
      <c r="L29" s="40">
        <f>SUM(F29:K29)+(E29*6)</f>
        <v>1131</v>
      </c>
      <c r="M29" s="22">
        <f t="shared" si="0"/>
        <v>164.5</v>
      </c>
    </row>
    <row r="30" spans="1:13" ht="15">
      <c r="A30" s="24">
        <v>25</v>
      </c>
      <c r="B30" s="30">
        <v>1764</v>
      </c>
      <c r="C30" s="31" t="s">
        <v>34</v>
      </c>
      <c r="D30" s="11" t="s">
        <v>17</v>
      </c>
      <c r="E30" s="43">
        <v>21</v>
      </c>
      <c r="F30" s="28">
        <v>187</v>
      </c>
      <c r="G30" s="28">
        <v>164</v>
      </c>
      <c r="H30" s="28">
        <v>164</v>
      </c>
      <c r="I30" s="28">
        <v>184</v>
      </c>
      <c r="J30" s="28">
        <v>156</v>
      </c>
      <c r="K30" s="28">
        <v>149</v>
      </c>
      <c r="L30" s="40">
        <f>SUM(F30:K30)+(E30*6)</f>
        <v>1130</v>
      </c>
      <c r="M30" s="22">
        <f t="shared" si="0"/>
        <v>167.33333333333334</v>
      </c>
    </row>
    <row r="31" spans="1:13" ht="15">
      <c r="A31" s="24">
        <v>26</v>
      </c>
      <c r="B31" s="30">
        <v>1050</v>
      </c>
      <c r="C31" s="31" t="s">
        <v>60</v>
      </c>
      <c r="D31" s="11" t="s">
        <v>18</v>
      </c>
      <c r="E31" s="43">
        <v>16</v>
      </c>
      <c r="F31" s="28">
        <v>179</v>
      </c>
      <c r="G31" s="28">
        <v>156</v>
      </c>
      <c r="H31" s="28">
        <v>162</v>
      </c>
      <c r="I31" s="28">
        <v>175</v>
      </c>
      <c r="J31" s="28">
        <v>195</v>
      </c>
      <c r="K31" s="28">
        <v>164</v>
      </c>
      <c r="L31" s="40">
        <f>SUM(F31:K31)+(E31*6)</f>
        <v>1127</v>
      </c>
      <c r="M31" s="22">
        <f t="shared" si="0"/>
        <v>171.83333333333334</v>
      </c>
    </row>
    <row r="32" spans="1:13" ht="15">
      <c r="A32" s="24">
        <v>27</v>
      </c>
      <c r="B32" s="30">
        <v>2037</v>
      </c>
      <c r="C32" s="31" t="s">
        <v>87</v>
      </c>
      <c r="D32" s="11" t="s">
        <v>17</v>
      </c>
      <c r="E32" s="43">
        <v>20</v>
      </c>
      <c r="F32" s="28">
        <v>168</v>
      </c>
      <c r="G32" s="28">
        <v>151</v>
      </c>
      <c r="H32" s="28">
        <v>159</v>
      </c>
      <c r="I32" s="28">
        <v>203</v>
      </c>
      <c r="J32" s="28">
        <v>165</v>
      </c>
      <c r="K32" s="28">
        <v>160</v>
      </c>
      <c r="L32" s="40">
        <f>SUM(F32:K32)+(E32*6)</f>
        <v>1126</v>
      </c>
      <c r="M32" s="22">
        <f t="shared" si="0"/>
        <v>167.66666666666666</v>
      </c>
    </row>
    <row r="33" spans="1:13" ht="15">
      <c r="A33" s="24">
        <v>28</v>
      </c>
      <c r="B33" s="30">
        <v>3320</v>
      </c>
      <c r="C33" s="31" t="s">
        <v>64</v>
      </c>
      <c r="D33" s="11" t="s">
        <v>16</v>
      </c>
      <c r="E33" s="43">
        <v>6</v>
      </c>
      <c r="F33" s="28">
        <v>192</v>
      </c>
      <c r="G33" s="28">
        <v>209</v>
      </c>
      <c r="H33" s="28">
        <v>190</v>
      </c>
      <c r="I33" s="28">
        <v>146</v>
      </c>
      <c r="J33" s="28">
        <v>187</v>
      </c>
      <c r="K33" s="28">
        <v>160</v>
      </c>
      <c r="L33" s="40">
        <f>SUM(F33:K33)+(E33*6)</f>
        <v>1120</v>
      </c>
      <c r="M33" s="22">
        <f t="shared" si="0"/>
        <v>180.66666666666666</v>
      </c>
    </row>
    <row r="34" spans="1:13" ht="15">
      <c r="A34" s="24">
        <v>29</v>
      </c>
      <c r="B34" s="30">
        <v>2050</v>
      </c>
      <c r="C34" s="31" t="s">
        <v>53</v>
      </c>
      <c r="D34" s="11" t="s">
        <v>18</v>
      </c>
      <c r="E34" s="43">
        <v>24</v>
      </c>
      <c r="F34" s="28">
        <v>161</v>
      </c>
      <c r="G34" s="28">
        <v>158</v>
      </c>
      <c r="H34" s="28">
        <v>173</v>
      </c>
      <c r="I34" s="28">
        <v>149</v>
      </c>
      <c r="J34" s="28">
        <v>174</v>
      </c>
      <c r="K34" s="28">
        <v>157</v>
      </c>
      <c r="L34" s="40">
        <f>SUM(F34:K34)+(E34*6)</f>
        <v>1116</v>
      </c>
      <c r="M34" s="22">
        <f t="shared" si="0"/>
        <v>162</v>
      </c>
    </row>
    <row r="35" spans="1:13" ht="15">
      <c r="A35" s="24">
        <v>30</v>
      </c>
      <c r="B35" s="30">
        <v>225</v>
      </c>
      <c r="C35" s="31" t="s">
        <v>80</v>
      </c>
      <c r="D35" s="11" t="s">
        <v>18</v>
      </c>
      <c r="E35" s="43">
        <v>22</v>
      </c>
      <c r="F35" s="28">
        <v>166</v>
      </c>
      <c r="G35" s="28">
        <v>176</v>
      </c>
      <c r="H35" s="28">
        <v>161</v>
      </c>
      <c r="I35" s="28">
        <v>169</v>
      </c>
      <c r="J35" s="28">
        <v>159</v>
      </c>
      <c r="K35" s="28">
        <v>148</v>
      </c>
      <c r="L35" s="40">
        <f>SUM(F35:K35)+(E35*6)</f>
        <v>1111</v>
      </c>
      <c r="M35" s="22">
        <f t="shared" si="0"/>
        <v>163.16666666666666</v>
      </c>
    </row>
    <row r="36" spans="1:13" ht="15">
      <c r="A36" s="24">
        <v>31</v>
      </c>
      <c r="B36" s="30">
        <v>1224</v>
      </c>
      <c r="C36" s="31" t="s">
        <v>69</v>
      </c>
      <c r="D36" s="11" t="s">
        <v>16</v>
      </c>
      <c r="E36" s="43">
        <v>3</v>
      </c>
      <c r="F36" s="28">
        <v>172</v>
      </c>
      <c r="G36" s="28">
        <v>174</v>
      </c>
      <c r="H36" s="28">
        <v>212</v>
      </c>
      <c r="I36" s="31">
        <v>189</v>
      </c>
      <c r="J36" s="28">
        <v>162</v>
      </c>
      <c r="K36" s="28">
        <v>182</v>
      </c>
      <c r="L36" s="40">
        <f>SUM(F36:K36)+(E36*6)</f>
        <v>1109</v>
      </c>
      <c r="M36" s="22">
        <f t="shared" si="0"/>
        <v>181.83333333333334</v>
      </c>
    </row>
    <row r="37" spans="1:13" ht="15">
      <c r="A37" s="24">
        <v>32</v>
      </c>
      <c r="B37" s="30">
        <v>794</v>
      </c>
      <c r="C37" s="31" t="s">
        <v>63</v>
      </c>
      <c r="D37" s="11" t="s">
        <v>18</v>
      </c>
      <c r="E37" s="43">
        <v>17</v>
      </c>
      <c r="F37" s="28">
        <v>126</v>
      </c>
      <c r="G37" s="28">
        <v>150</v>
      </c>
      <c r="H37" s="28">
        <v>172</v>
      </c>
      <c r="I37" s="28">
        <v>191</v>
      </c>
      <c r="J37" s="28">
        <v>190</v>
      </c>
      <c r="K37" s="28">
        <v>172</v>
      </c>
      <c r="L37" s="40">
        <f>SUM(F37:K37)+(E37*6)</f>
        <v>1103</v>
      </c>
      <c r="M37" s="22">
        <f t="shared" si="0"/>
        <v>166.83333333333334</v>
      </c>
    </row>
    <row r="38" spans="1:13" ht="15">
      <c r="A38" s="24">
        <v>33</v>
      </c>
      <c r="B38" s="30">
        <v>69</v>
      </c>
      <c r="C38" s="31" t="s">
        <v>86</v>
      </c>
      <c r="D38" s="11" t="s">
        <v>18</v>
      </c>
      <c r="E38" s="43">
        <v>10</v>
      </c>
      <c r="F38" s="28">
        <v>184</v>
      </c>
      <c r="G38" s="28">
        <v>133</v>
      </c>
      <c r="H38" s="28">
        <v>177</v>
      </c>
      <c r="I38" s="28">
        <v>185</v>
      </c>
      <c r="J38" s="28">
        <v>192</v>
      </c>
      <c r="K38" s="28">
        <v>171</v>
      </c>
      <c r="L38" s="40">
        <f>SUM(F38:K38)+(E38*6)</f>
        <v>1102</v>
      </c>
      <c r="M38" s="22">
        <f t="shared" si="0"/>
        <v>173.66666666666666</v>
      </c>
    </row>
    <row r="39" spans="1:13" ht="15">
      <c r="A39" s="24">
        <v>34</v>
      </c>
      <c r="B39" s="30">
        <v>2051</v>
      </c>
      <c r="C39" s="31" t="s">
        <v>49</v>
      </c>
      <c r="D39" s="11" t="s">
        <v>17</v>
      </c>
      <c r="E39" s="43">
        <v>21</v>
      </c>
      <c r="F39" s="51">
        <v>148</v>
      </c>
      <c r="G39" s="51">
        <v>164</v>
      </c>
      <c r="H39" s="51">
        <v>164</v>
      </c>
      <c r="I39" s="51">
        <v>188</v>
      </c>
      <c r="J39" s="51">
        <v>171</v>
      </c>
      <c r="K39" s="51">
        <v>136</v>
      </c>
      <c r="L39" s="40">
        <f>SUM(F39:K39)+(E39*6)</f>
        <v>1097</v>
      </c>
      <c r="M39" s="22">
        <f t="shared" si="0"/>
        <v>161.83333333333334</v>
      </c>
    </row>
    <row r="40" spans="1:13" ht="15">
      <c r="A40" s="24">
        <v>35</v>
      </c>
      <c r="B40" s="30">
        <v>2027</v>
      </c>
      <c r="C40" s="31" t="s">
        <v>84</v>
      </c>
      <c r="D40" s="11" t="s">
        <v>16</v>
      </c>
      <c r="E40" s="43">
        <v>0</v>
      </c>
      <c r="F40" s="28">
        <v>202</v>
      </c>
      <c r="G40" s="28">
        <v>205</v>
      </c>
      <c r="H40" s="28">
        <v>181</v>
      </c>
      <c r="I40" s="28">
        <v>174</v>
      </c>
      <c r="J40" s="28">
        <v>179</v>
      </c>
      <c r="K40" s="28">
        <v>143</v>
      </c>
      <c r="L40" s="40">
        <f>SUM(F40:K40)+(E40*6)</f>
        <v>1084</v>
      </c>
      <c r="M40" s="22">
        <f t="shared" si="0"/>
        <v>180.66666666666666</v>
      </c>
    </row>
    <row r="41" spans="1:13" ht="15">
      <c r="A41" s="24">
        <v>36</v>
      </c>
      <c r="B41" s="30">
        <v>2244</v>
      </c>
      <c r="C41" s="31" t="s">
        <v>57</v>
      </c>
      <c r="D41" s="11" t="s">
        <v>16</v>
      </c>
      <c r="E41" s="43">
        <v>4</v>
      </c>
      <c r="F41" s="28">
        <v>171</v>
      </c>
      <c r="G41" s="28">
        <v>189</v>
      </c>
      <c r="H41" s="28">
        <v>143</v>
      </c>
      <c r="I41" s="28">
        <v>178</v>
      </c>
      <c r="J41" s="28">
        <v>158</v>
      </c>
      <c r="K41" s="28">
        <v>213</v>
      </c>
      <c r="L41" s="40">
        <f>SUM(F41:K41)+(E41*6)</f>
        <v>1076</v>
      </c>
      <c r="M41" s="22">
        <f t="shared" si="0"/>
        <v>175.33333333333334</v>
      </c>
    </row>
    <row r="42" spans="1:13" ht="15">
      <c r="A42" s="24">
        <v>37</v>
      </c>
      <c r="B42" s="30">
        <v>1774</v>
      </c>
      <c r="C42" s="31" t="s">
        <v>71</v>
      </c>
      <c r="D42" s="11" t="s">
        <v>16</v>
      </c>
      <c r="E42" s="43">
        <v>9</v>
      </c>
      <c r="F42" s="28">
        <v>162</v>
      </c>
      <c r="G42" s="28">
        <v>146</v>
      </c>
      <c r="H42" s="28">
        <v>158</v>
      </c>
      <c r="I42" s="28">
        <v>189</v>
      </c>
      <c r="J42" s="28">
        <v>187</v>
      </c>
      <c r="K42" s="28">
        <v>166</v>
      </c>
      <c r="L42" s="40">
        <f>SUM(F42:K42)+(E42*6)</f>
        <v>1062</v>
      </c>
      <c r="M42" s="22">
        <f t="shared" si="0"/>
        <v>168</v>
      </c>
    </row>
    <row r="43" spans="1:13" ht="15">
      <c r="A43" s="24">
        <v>38</v>
      </c>
      <c r="B43" s="30">
        <v>10031</v>
      </c>
      <c r="C43" s="31" t="s">
        <v>35</v>
      </c>
      <c r="D43" s="11" t="s">
        <v>18</v>
      </c>
      <c r="E43" s="43">
        <v>15</v>
      </c>
      <c r="F43" s="28">
        <v>197</v>
      </c>
      <c r="G43" s="28">
        <v>162</v>
      </c>
      <c r="H43" s="28">
        <v>144</v>
      </c>
      <c r="I43" s="28">
        <v>180</v>
      </c>
      <c r="J43" s="28">
        <v>126</v>
      </c>
      <c r="K43" s="28">
        <v>158</v>
      </c>
      <c r="L43" s="40">
        <f>SUM(F43:K43)+(E43*6)</f>
        <v>1057</v>
      </c>
      <c r="M43" s="22">
        <f t="shared" si="0"/>
        <v>161.16666666666666</v>
      </c>
    </row>
    <row r="44" spans="1:13" ht="15">
      <c r="A44" s="24">
        <v>39</v>
      </c>
      <c r="B44" s="30">
        <v>743</v>
      </c>
      <c r="C44" s="31" t="s">
        <v>77</v>
      </c>
      <c r="D44" s="11" t="s">
        <v>18</v>
      </c>
      <c r="E44" s="43">
        <v>10</v>
      </c>
      <c r="F44" s="28">
        <v>154</v>
      </c>
      <c r="G44" s="28">
        <v>139</v>
      </c>
      <c r="H44" s="28">
        <v>161</v>
      </c>
      <c r="I44" s="28">
        <v>178</v>
      </c>
      <c r="J44" s="28">
        <v>179</v>
      </c>
      <c r="K44" s="28">
        <v>169</v>
      </c>
      <c r="L44" s="40">
        <f>SUM(F44:K44)+(E44*6)</f>
        <v>1040</v>
      </c>
      <c r="M44" s="22">
        <f t="shared" si="0"/>
        <v>163.33333333333334</v>
      </c>
    </row>
    <row r="45" spans="1:13" ht="15">
      <c r="A45" s="24">
        <v>40</v>
      </c>
      <c r="B45" s="30">
        <v>1557</v>
      </c>
      <c r="C45" s="31" t="s">
        <v>68</v>
      </c>
      <c r="D45" s="11" t="s">
        <v>16</v>
      </c>
      <c r="E45" s="43">
        <v>8</v>
      </c>
      <c r="F45" s="28">
        <v>167</v>
      </c>
      <c r="G45" s="28">
        <v>126</v>
      </c>
      <c r="H45" s="28">
        <v>147</v>
      </c>
      <c r="I45" s="28">
        <v>191</v>
      </c>
      <c r="J45" s="28">
        <v>166</v>
      </c>
      <c r="K45" s="28">
        <v>174</v>
      </c>
      <c r="L45" s="40">
        <f>SUM(F45:K45)+(E45*6)</f>
        <v>1019</v>
      </c>
      <c r="M45" s="22">
        <f t="shared" si="0"/>
        <v>161.83333333333334</v>
      </c>
    </row>
    <row r="46" spans="1:13" ht="15">
      <c r="A46" s="24">
        <v>41</v>
      </c>
      <c r="B46" s="30">
        <v>2120</v>
      </c>
      <c r="C46" s="31" t="s">
        <v>79</v>
      </c>
      <c r="D46" s="11" t="s">
        <v>16</v>
      </c>
      <c r="E46" s="43">
        <v>3</v>
      </c>
      <c r="F46" s="28">
        <v>146</v>
      </c>
      <c r="G46" s="28">
        <v>172</v>
      </c>
      <c r="H46" s="28">
        <v>181</v>
      </c>
      <c r="I46" s="28">
        <v>140</v>
      </c>
      <c r="J46" s="28">
        <v>170</v>
      </c>
      <c r="K46" s="28">
        <v>163</v>
      </c>
      <c r="L46" s="40">
        <f>SUM(F46:K46)+(E46*6)</f>
        <v>990</v>
      </c>
      <c r="M46" s="22">
        <f t="shared" si="0"/>
        <v>162</v>
      </c>
    </row>
    <row r="47" spans="1:13" ht="15">
      <c r="A47" s="24">
        <v>42</v>
      </c>
      <c r="B47" s="30">
        <v>2993</v>
      </c>
      <c r="C47" s="31" t="s">
        <v>37</v>
      </c>
      <c r="D47" s="11" t="s">
        <v>17</v>
      </c>
      <c r="E47" s="43">
        <v>27</v>
      </c>
      <c r="F47" s="28">
        <v>153</v>
      </c>
      <c r="G47" s="28">
        <v>149</v>
      </c>
      <c r="H47" s="28">
        <v>165</v>
      </c>
      <c r="I47" s="28">
        <v>147</v>
      </c>
      <c r="J47" s="28">
        <v>0</v>
      </c>
      <c r="K47" s="28">
        <v>0</v>
      </c>
      <c r="L47" s="40">
        <f>SUM(F47:K47)+(E47*6)</f>
        <v>776</v>
      </c>
      <c r="M47" s="22">
        <f t="shared" si="0"/>
        <v>102.33333333333333</v>
      </c>
    </row>
    <row r="48" spans="1:13" ht="15">
      <c r="A48" s="24">
        <v>43</v>
      </c>
      <c r="B48" s="30">
        <v>1540</v>
      </c>
      <c r="C48" s="31" t="s">
        <v>46</v>
      </c>
      <c r="D48" s="11" t="s">
        <v>18</v>
      </c>
      <c r="E48" s="43">
        <v>18</v>
      </c>
      <c r="F48" s="28">
        <v>147</v>
      </c>
      <c r="G48" s="28">
        <v>181</v>
      </c>
      <c r="H48" s="28">
        <v>187</v>
      </c>
      <c r="I48" s="28">
        <v>143</v>
      </c>
      <c r="J48" s="28">
        <v>0</v>
      </c>
      <c r="K48" s="28">
        <v>0</v>
      </c>
      <c r="L48" s="40">
        <f>SUM(F48:K48)+(E48*6)</f>
        <v>766</v>
      </c>
      <c r="M48" s="22">
        <f t="shared" si="0"/>
        <v>109.66666666666667</v>
      </c>
    </row>
    <row r="49" spans="1:13" ht="15">
      <c r="A49" s="24">
        <v>44</v>
      </c>
      <c r="B49" s="24"/>
      <c r="C49" s="28"/>
      <c r="D49" s="11"/>
      <c r="E49" s="32"/>
      <c r="F49" s="28"/>
      <c r="G49" s="28"/>
      <c r="H49" s="28"/>
      <c r="I49" s="28"/>
      <c r="J49" s="28"/>
      <c r="K49" s="28"/>
      <c r="L49" s="40">
        <f>SUM(F49:K49)+(E49*6)</f>
        <v>0</v>
      </c>
      <c r="M49" s="22">
        <f t="shared" si="0"/>
        <v>0</v>
      </c>
    </row>
    <row r="50" spans="1:13" ht="15">
      <c r="A50" s="24">
        <v>45</v>
      </c>
      <c r="B50" s="24"/>
      <c r="C50" s="28"/>
      <c r="D50" s="11"/>
      <c r="E50" s="32"/>
      <c r="F50" s="28"/>
      <c r="G50" s="28"/>
      <c r="H50" s="28"/>
      <c r="I50" s="28"/>
      <c r="J50" s="28"/>
      <c r="K50" s="28"/>
      <c r="L50" s="40">
        <f>SUM(F50:K50)+(E50*6)</f>
        <v>0</v>
      </c>
      <c r="M50" s="22">
        <f t="shared" si="0"/>
        <v>0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7"/>
  <sheetViews>
    <sheetView zoomScale="80" zoomScaleNormal="80" zoomScalePageLayoutView="0" workbookViewId="0" topLeftCell="A1">
      <selection activeCell="A1" sqref="A1:M4"/>
    </sheetView>
  </sheetViews>
  <sheetFormatPr defaultColWidth="8.796875" defaultRowHeight="14.25"/>
  <cols>
    <col min="3" max="3" width="24.3984375" style="0" bestFit="1" customWidth="1"/>
    <col min="6" max="6" width="10.69921875" style="0" customWidth="1"/>
  </cols>
  <sheetData>
    <row r="1" spans="1:13" ht="14.25">
      <c r="A1" s="130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4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4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4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">
      <c r="A5" s="4" t="s">
        <v>8</v>
      </c>
      <c r="B5" s="5" t="s">
        <v>13</v>
      </c>
      <c r="C5" s="5" t="s">
        <v>0</v>
      </c>
      <c r="D5" s="114" t="s">
        <v>9</v>
      </c>
      <c r="E5" s="114" t="s">
        <v>7</v>
      </c>
      <c r="F5" s="20" t="s">
        <v>15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  <c r="L5" s="33" t="s">
        <v>10</v>
      </c>
      <c r="M5" s="5" t="s">
        <v>11</v>
      </c>
    </row>
    <row r="6" spans="1:13" ht="15">
      <c r="A6" s="68">
        <v>1</v>
      </c>
      <c r="B6" s="24">
        <f>'GR 40+'!B7</f>
        <v>2244</v>
      </c>
      <c r="C6" s="24" t="str">
        <f>'GR 40+'!C7</f>
        <v>CHODOROWSKI ROBERT</v>
      </c>
      <c r="D6" s="99" t="str">
        <f>'GR 40+'!D7</f>
        <v>A</v>
      </c>
      <c r="E6" s="99">
        <f>'GR 40+'!E7</f>
        <v>4</v>
      </c>
      <c r="F6" s="68">
        <v>579</v>
      </c>
      <c r="G6" s="3">
        <v>213</v>
      </c>
      <c r="H6" s="3">
        <v>212</v>
      </c>
      <c r="I6" s="3">
        <v>234</v>
      </c>
      <c r="J6" s="3">
        <v>172</v>
      </c>
      <c r="K6" s="3">
        <v>182</v>
      </c>
      <c r="L6" s="34">
        <f>SUM(F6:K6)+(E6*5)</f>
        <v>1612</v>
      </c>
      <c r="M6" s="6">
        <f>SUM(G6:K6)/5</f>
        <v>202.6</v>
      </c>
    </row>
    <row r="7" spans="1:13" ht="15">
      <c r="A7" s="68">
        <v>2</v>
      </c>
      <c r="B7" s="24">
        <f>'GR 40+'!B15</f>
        <v>1169</v>
      </c>
      <c r="C7" s="24" t="str">
        <f>'GR 40+'!C15</f>
        <v>KULPA PIOTR</v>
      </c>
      <c r="D7" s="99" t="str">
        <f>'GR 40+'!D15</f>
        <v>A</v>
      </c>
      <c r="E7" s="99">
        <f>'GR 40+'!E15</f>
        <v>8</v>
      </c>
      <c r="F7" s="68">
        <f>'GR 40+'!L15/2</f>
        <v>532</v>
      </c>
      <c r="G7" s="28">
        <v>247</v>
      </c>
      <c r="H7" s="28">
        <v>189</v>
      </c>
      <c r="I7" s="28">
        <v>172</v>
      </c>
      <c r="J7" s="28">
        <v>178</v>
      </c>
      <c r="K7" s="28">
        <v>165</v>
      </c>
      <c r="L7" s="34">
        <f>SUM(F7:K7)+(E7*5)</f>
        <v>1523</v>
      </c>
      <c r="M7" s="6">
        <f>SUM(G7:K7)/5</f>
        <v>190.2</v>
      </c>
    </row>
    <row r="8" spans="1:13" ht="15">
      <c r="A8" s="68">
        <v>3</v>
      </c>
      <c r="B8" s="24">
        <f>'GR 40+'!B8</f>
        <v>1557</v>
      </c>
      <c r="C8" s="24" t="str">
        <f>'GR 40+'!C8</f>
        <v>SOROCZYŃSKI TOMASZ</v>
      </c>
      <c r="D8" s="99" t="str">
        <f>'GR 40+'!D8</f>
        <v>A</v>
      </c>
      <c r="E8" s="99">
        <f>'GR 40+'!E8</f>
        <v>8</v>
      </c>
      <c r="F8" s="68">
        <f>'GR 40+'!L8/2</f>
        <v>571</v>
      </c>
      <c r="G8" s="3">
        <v>171</v>
      </c>
      <c r="H8" s="3">
        <v>160</v>
      </c>
      <c r="I8" s="3">
        <v>204</v>
      </c>
      <c r="J8" s="3">
        <v>162</v>
      </c>
      <c r="K8" s="3">
        <v>198</v>
      </c>
      <c r="L8" s="34">
        <f>SUM(F8:K8)+(E8*5)</f>
        <v>1506</v>
      </c>
      <c r="M8" s="6">
        <f>SUM(G8:K8)/5</f>
        <v>179</v>
      </c>
    </row>
    <row r="9" spans="1:13" ht="15">
      <c r="A9" s="68">
        <v>4</v>
      </c>
      <c r="B9" s="24">
        <f>'GR 40+'!B11</f>
        <v>2017</v>
      </c>
      <c r="C9" s="24" t="str">
        <f>'GR 40+'!C11</f>
        <v>BŁASZCZYK ANNA</v>
      </c>
      <c r="D9" s="99" t="str">
        <f>'GR 40+'!D11</f>
        <v>A</v>
      </c>
      <c r="E9" s="99">
        <f>'GR 40+'!E11</f>
        <v>14</v>
      </c>
      <c r="F9" s="68">
        <f>'GR 40+'!L11/2</f>
        <v>555</v>
      </c>
      <c r="G9" s="3">
        <v>183</v>
      </c>
      <c r="H9" s="3">
        <v>173</v>
      </c>
      <c r="I9" s="3">
        <v>197</v>
      </c>
      <c r="J9" s="3">
        <v>151</v>
      </c>
      <c r="K9" s="3">
        <v>162</v>
      </c>
      <c r="L9" s="34">
        <f>SUM(F9:K9)+(E9*5)</f>
        <v>1491</v>
      </c>
      <c r="M9" s="6">
        <f>SUM(G9:K9)/5</f>
        <v>173.2</v>
      </c>
    </row>
    <row r="10" spans="1:13" ht="15">
      <c r="A10" s="68">
        <v>5</v>
      </c>
      <c r="B10" s="24">
        <v>3020</v>
      </c>
      <c r="C10" s="24" t="str">
        <f>'GR 40+'!C10</f>
        <v>CZARNECKI WITOLD</v>
      </c>
      <c r="D10" s="99" t="str">
        <f>'GR 40+'!D10</f>
        <v>A</v>
      </c>
      <c r="E10" s="99">
        <f>'GR 40+'!E10</f>
        <v>6</v>
      </c>
      <c r="F10" s="68">
        <f>'GR 40+'!L10/2</f>
        <v>560</v>
      </c>
      <c r="G10" s="28">
        <v>202</v>
      </c>
      <c r="H10" s="28">
        <v>160</v>
      </c>
      <c r="I10" s="28">
        <v>158</v>
      </c>
      <c r="J10" s="28">
        <v>157</v>
      </c>
      <c r="K10" s="28">
        <v>219</v>
      </c>
      <c r="L10" s="34">
        <f>SUM(F10:K10)+(E10*5)</f>
        <v>1486</v>
      </c>
      <c r="M10" s="6">
        <f>SUM(G10:K10)/5</f>
        <v>179.2</v>
      </c>
    </row>
    <row r="11" spans="1:13" ht="15.75" thickBot="1">
      <c r="A11" s="93">
        <v>6</v>
      </c>
      <c r="B11" s="57">
        <f>'GR 40+'!B9</f>
        <v>1538</v>
      </c>
      <c r="C11" s="57" t="str">
        <f>'GR 40+'!C9</f>
        <v>WOJTASZCZYK MARCIN</v>
      </c>
      <c r="D11" s="100" t="str">
        <f>'GR 40+'!D9</f>
        <v>A</v>
      </c>
      <c r="E11" s="100">
        <f>'GR 40+'!E9</f>
        <v>5</v>
      </c>
      <c r="F11" s="93">
        <v>569</v>
      </c>
      <c r="G11" s="108">
        <v>162</v>
      </c>
      <c r="H11" s="108">
        <v>198</v>
      </c>
      <c r="I11" s="108">
        <v>157</v>
      </c>
      <c r="J11" s="108">
        <v>165</v>
      </c>
      <c r="K11" s="108">
        <v>200</v>
      </c>
      <c r="L11" s="60">
        <f>SUM(F11:K11)+(E11*5)</f>
        <v>1476</v>
      </c>
      <c r="M11" s="67">
        <f>SUM(G11:K11)/5</f>
        <v>176.4</v>
      </c>
    </row>
    <row r="12" spans="1:13" ht="15">
      <c r="A12" s="52">
        <v>7</v>
      </c>
      <c r="B12" s="52">
        <f>'GR 40+'!B12</f>
        <v>1224</v>
      </c>
      <c r="C12" s="52" t="str">
        <f>'GR 40+'!C12</f>
        <v>KWIATKOWSKI MACIEJ </v>
      </c>
      <c r="D12" s="101" t="str">
        <f>'GR 40+'!D12</f>
        <v>A</v>
      </c>
      <c r="E12" s="101">
        <f>'GR 40+'!E12</f>
        <v>3</v>
      </c>
      <c r="F12" s="111">
        <v>554</v>
      </c>
      <c r="G12" s="105">
        <v>190</v>
      </c>
      <c r="H12" s="105">
        <v>149</v>
      </c>
      <c r="I12" s="105">
        <v>192</v>
      </c>
      <c r="J12" s="105">
        <v>212</v>
      </c>
      <c r="K12" s="105">
        <v>157</v>
      </c>
      <c r="L12" s="55">
        <f>SUM(F12:K12)+(E12*5)</f>
        <v>1469</v>
      </c>
      <c r="M12" s="66">
        <f>SUM(G12:K12)/5</f>
        <v>180</v>
      </c>
    </row>
    <row r="13" spans="1:13" ht="15">
      <c r="A13" s="2">
        <v>8</v>
      </c>
      <c r="B13" s="24">
        <f>'GR 40+'!B6</f>
        <v>2407</v>
      </c>
      <c r="C13" s="24" t="str">
        <f>'GR 40+'!C6</f>
        <v>KRAJEWSKI TOMASZ</v>
      </c>
      <c r="D13" s="99" t="str">
        <f>'GR 40+'!D6</f>
        <v>A</v>
      </c>
      <c r="E13" s="99">
        <f>'GR 40+'!E6</f>
        <v>5</v>
      </c>
      <c r="F13" s="68">
        <v>583</v>
      </c>
      <c r="G13" s="28">
        <v>200</v>
      </c>
      <c r="H13" s="28">
        <v>199</v>
      </c>
      <c r="I13" s="28">
        <v>157</v>
      </c>
      <c r="J13" s="28">
        <v>130</v>
      </c>
      <c r="K13" s="28">
        <v>136</v>
      </c>
      <c r="L13" s="34">
        <f>SUM(F13:K13)+(E13*5)</f>
        <v>1430</v>
      </c>
      <c r="M13" s="6">
        <f>SUM(G13:K13)/5</f>
        <v>164.4</v>
      </c>
    </row>
    <row r="14" spans="1:13" ht="15">
      <c r="A14" s="2">
        <v>9</v>
      </c>
      <c r="B14" s="24">
        <f>'GR 40+'!B13</f>
        <v>1536</v>
      </c>
      <c r="C14" s="24" t="str">
        <f>'GR 40+'!C13</f>
        <v>ADAMCZYK TOMASZ</v>
      </c>
      <c r="D14" s="99" t="str">
        <f>'GR 40+'!D13</f>
        <v>A</v>
      </c>
      <c r="E14" s="99">
        <f>'GR 40+'!E13</f>
        <v>9</v>
      </c>
      <c r="F14" s="68">
        <v>542</v>
      </c>
      <c r="G14" s="3">
        <v>158</v>
      </c>
      <c r="H14" s="3">
        <v>148</v>
      </c>
      <c r="I14" s="3">
        <v>184</v>
      </c>
      <c r="J14" s="3">
        <v>134</v>
      </c>
      <c r="K14" s="3">
        <v>192</v>
      </c>
      <c r="L14" s="34">
        <f>SUM(F14:K14)+(E14*5)</f>
        <v>1403</v>
      </c>
      <c r="M14" s="6">
        <f>SUM(G14:K14)/5</f>
        <v>163.2</v>
      </c>
    </row>
    <row r="15" spans="1:13" ht="15">
      <c r="A15" s="2">
        <v>10</v>
      </c>
      <c r="B15" s="24">
        <f>'GR 40+'!B17</f>
        <v>1774</v>
      </c>
      <c r="C15" s="24" t="str">
        <f>'GR 40+'!C17</f>
        <v>ŻURAWIK JUREK</v>
      </c>
      <c r="D15" s="99" t="str">
        <f>'GR 40+'!D17</f>
        <v>A</v>
      </c>
      <c r="E15" s="99">
        <f>'GR 40+'!E17</f>
        <v>9</v>
      </c>
      <c r="F15" s="68">
        <f>'GR 40+'!L17/2</f>
        <v>531</v>
      </c>
      <c r="G15" s="3">
        <v>167</v>
      </c>
      <c r="H15" s="3">
        <v>155</v>
      </c>
      <c r="I15" s="3">
        <v>188</v>
      </c>
      <c r="J15" s="3">
        <v>157</v>
      </c>
      <c r="K15" s="3">
        <v>158</v>
      </c>
      <c r="L15" s="34">
        <f>SUM(F15:K15)+(E15*5)</f>
        <v>1401</v>
      </c>
      <c r="M15" s="6">
        <f>SUM(G15:K15)/5</f>
        <v>165</v>
      </c>
    </row>
    <row r="16" spans="1:13" ht="15">
      <c r="A16" s="24">
        <v>11</v>
      </c>
      <c r="B16" s="24">
        <f>'GR 40+'!B14</f>
        <v>2027</v>
      </c>
      <c r="C16" s="24" t="str">
        <f>'GR 40+'!C14</f>
        <v>SZCZĘSNY GRZEGORZ</v>
      </c>
      <c r="D16" s="99" t="str">
        <f>'GR 40+'!D14</f>
        <v>A</v>
      </c>
      <c r="E16" s="99">
        <f>'GR 40+'!E14</f>
        <v>0</v>
      </c>
      <c r="F16" s="68">
        <f>'GR 40+'!L14/2</f>
        <v>542</v>
      </c>
      <c r="G16" s="28">
        <v>193</v>
      </c>
      <c r="H16" s="28">
        <v>141</v>
      </c>
      <c r="I16" s="28">
        <v>173</v>
      </c>
      <c r="J16" s="28">
        <v>156</v>
      </c>
      <c r="K16" s="28">
        <v>182</v>
      </c>
      <c r="L16" s="34">
        <f>SUM(F16:K16)+(E16*5)</f>
        <v>1387</v>
      </c>
      <c r="M16" s="6">
        <f>SUM(G16:K16)/5</f>
        <v>169</v>
      </c>
    </row>
    <row r="17" spans="1:13" ht="15">
      <c r="A17" s="24">
        <v>12</v>
      </c>
      <c r="B17" s="24">
        <f>'GR 40+'!B16</f>
        <v>2167</v>
      </c>
      <c r="C17" s="24" t="str">
        <f>'GR 40+'!C16</f>
        <v>BŁASZCZYK ARKADIUSZ</v>
      </c>
      <c r="D17" s="99" t="str">
        <f>'GR 40+'!D16</f>
        <v>A</v>
      </c>
      <c r="E17" s="99">
        <f>'GR 40+'!E16</f>
        <v>9</v>
      </c>
      <c r="F17" s="68">
        <v>531</v>
      </c>
      <c r="G17" s="28">
        <v>193</v>
      </c>
      <c r="H17" s="28">
        <v>153</v>
      </c>
      <c r="I17" s="28">
        <v>135</v>
      </c>
      <c r="J17" s="28">
        <v>162</v>
      </c>
      <c r="K17" s="28">
        <v>144</v>
      </c>
      <c r="L17" s="34">
        <f>SUM(F17:K17)+(E17*5)</f>
        <v>1363</v>
      </c>
      <c r="M17" s="6">
        <f>SUM(G17:K17)/5</f>
        <v>157.4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zoomScale="80" zoomScaleNormal="80" zoomScalePageLayoutView="0" workbookViewId="0" topLeftCell="A1">
      <selection activeCell="P19" sqref="P19"/>
    </sheetView>
  </sheetViews>
  <sheetFormatPr defaultColWidth="8.796875" defaultRowHeight="14.25"/>
  <cols>
    <col min="3" max="3" width="29" style="0" customWidth="1"/>
    <col min="6" max="6" width="11.19921875" style="0" customWidth="1"/>
  </cols>
  <sheetData>
    <row r="1" spans="1:13" ht="14.2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4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4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4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5">
      <c r="A5" s="4" t="s">
        <v>8</v>
      </c>
      <c r="B5" s="5" t="s">
        <v>13</v>
      </c>
      <c r="C5" s="5" t="s">
        <v>0</v>
      </c>
      <c r="D5" s="12" t="s">
        <v>9</v>
      </c>
      <c r="E5" s="17" t="s">
        <v>7</v>
      </c>
      <c r="F5" s="12" t="s">
        <v>15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  <c r="L5" s="37" t="s">
        <v>10</v>
      </c>
      <c r="M5" s="5" t="s">
        <v>11</v>
      </c>
    </row>
    <row r="6" spans="1:13" ht="15">
      <c r="A6" s="68">
        <v>1</v>
      </c>
      <c r="B6" s="2">
        <f>'GR 50+'!B11</f>
        <v>1063</v>
      </c>
      <c r="C6" s="3" t="str">
        <f>'GR 50+'!C11</f>
        <v>SKORUPA JACEK</v>
      </c>
      <c r="D6" s="11" t="s">
        <v>18</v>
      </c>
      <c r="E6" s="32">
        <f>'GR 50+'!E11</f>
        <v>11</v>
      </c>
      <c r="F6" s="11">
        <v>641</v>
      </c>
      <c r="G6" s="3">
        <v>182</v>
      </c>
      <c r="H6" s="3">
        <v>195</v>
      </c>
      <c r="I6" s="3">
        <v>204</v>
      </c>
      <c r="J6" s="3">
        <v>246</v>
      </c>
      <c r="K6" s="3">
        <v>234</v>
      </c>
      <c r="L6" s="38">
        <f>SUM(F6:K6)+(E6*5)</f>
        <v>1757</v>
      </c>
      <c r="M6" s="6">
        <f aca="true" t="shared" si="0" ref="M6:M17">SUM(G6:K6)/5</f>
        <v>212.2</v>
      </c>
    </row>
    <row r="7" spans="1:13" ht="15">
      <c r="A7" s="68">
        <v>2</v>
      </c>
      <c r="B7" s="24">
        <f>'GR 50+'!B6</f>
        <v>792</v>
      </c>
      <c r="C7" s="28" t="str">
        <f>'GR 50+'!C6</f>
        <v>OLESIŃSKI KRZYSZTOF</v>
      </c>
      <c r="D7" s="11" t="s">
        <v>18</v>
      </c>
      <c r="E7" s="32">
        <f>'GR 50+'!E6</f>
        <v>16</v>
      </c>
      <c r="F7" s="11">
        <f>'GR 50+'!L6/2</f>
        <v>666</v>
      </c>
      <c r="G7" s="3">
        <v>155</v>
      </c>
      <c r="H7" s="3">
        <v>216</v>
      </c>
      <c r="I7" s="3">
        <v>232</v>
      </c>
      <c r="J7" s="3">
        <v>192</v>
      </c>
      <c r="K7" s="3">
        <v>200</v>
      </c>
      <c r="L7" s="38">
        <f>SUM(F7:K7)+(E7*5)</f>
        <v>1741</v>
      </c>
      <c r="M7" s="6">
        <f t="shared" si="0"/>
        <v>199</v>
      </c>
    </row>
    <row r="8" spans="1:13" ht="15">
      <c r="A8" s="68">
        <v>3</v>
      </c>
      <c r="B8" s="24">
        <f>'GR 50+'!B12</f>
        <v>204</v>
      </c>
      <c r="C8" s="28" t="str">
        <f>'GR 50+'!C12</f>
        <v>PAJĄK BOŻENA</v>
      </c>
      <c r="D8" s="11" t="s">
        <v>18</v>
      </c>
      <c r="E8" s="32">
        <f>'GR 50+'!E12</f>
        <v>22</v>
      </c>
      <c r="F8" s="11">
        <v>640</v>
      </c>
      <c r="G8" s="28">
        <v>183</v>
      </c>
      <c r="H8" s="28">
        <v>201</v>
      </c>
      <c r="I8" s="28">
        <v>207</v>
      </c>
      <c r="J8" s="28">
        <v>183</v>
      </c>
      <c r="K8" s="28">
        <v>183</v>
      </c>
      <c r="L8" s="38">
        <f>SUM(F8:K8)+(E8*5)</f>
        <v>1707</v>
      </c>
      <c r="M8" s="6">
        <f t="shared" si="0"/>
        <v>191.4</v>
      </c>
    </row>
    <row r="9" spans="1:13" ht="15">
      <c r="A9" s="68">
        <v>4</v>
      </c>
      <c r="B9" s="24">
        <f>'GR 50+'!B10</f>
        <v>1857</v>
      </c>
      <c r="C9" s="28" t="str">
        <f>'GR 50+'!C10</f>
        <v>GRZYMKOWSKI KRZYSZTOF</v>
      </c>
      <c r="D9" s="11" t="s">
        <v>18</v>
      </c>
      <c r="E9" s="32">
        <f>'GR 50+'!E10</f>
        <v>13</v>
      </c>
      <c r="F9" s="11">
        <v>649</v>
      </c>
      <c r="G9" s="3">
        <v>182</v>
      </c>
      <c r="H9" s="3">
        <v>196</v>
      </c>
      <c r="I9" s="3">
        <v>205</v>
      </c>
      <c r="J9" s="3">
        <v>194</v>
      </c>
      <c r="K9" s="3">
        <v>190</v>
      </c>
      <c r="L9" s="38">
        <f>SUM(F9:K9)+(E9*5)</f>
        <v>1681</v>
      </c>
      <c r="M9" s="6">
        <f t="shared" si="0"/>
        <v>193.4</v>
      </c>
    </row>
    <row r="10" spans="1:13" ht="15">
      <c r="A10" s="68">
        <v>5</v>
      </c>
      <c r="B10" s="24">
        <f>'GR 50+'!B16</f>
        <v>2048</v>
      </c>
      <c r="C10" s="28" t="str">
        <f>'GR 50+'!C16</f>
        <v>KRAUZE MARIAN </v>
      </c>
      <c r="D10" s="11" t="s">
        <v>18</v>
      </c>
      <c r="E10" s="32">
        <f>'GR 50+'!E16</f>
        <v>14</v>
      </c>
      <c r="F10" s="11">
        <v>606</v>
      </c>
      <c r="G10" s="3">
        <v>231</v>
      </c>
      <c r="H10" s="3">
        <v>214</v>
      </c>
      <c r="I10" s="3">
        <v>187</v>
      </c>
      <c r="J10" s="3">
        <v>211</v>
      </c>
      <c r="K10" s="3">
        <v>160</v>
      </c>
      <c r="L10" s="38">
        <f>SUM(F10:K10)+(E10*5)</f>
        <v>1679</v>
      </c>
      <c r="M10" s="6">
        <f t="shared" si="0"/>
        <v>200.6</v>
      </c>
    </row>
    <row r="11" spans="1:13" ht="15.75" thickBot="1">
      <c r="A11" s="93">
        <v>6</v>
      </c>
      <c r="B11" s="57">
        <f>'GR 50+'!B8</f>
        <v>169</v>
      </c>
      <c r="C11" s="108" t="str">
        <f>'GR 50+'!C8</f>
        <v>MARTIN ADAM</v>
      </c>
      <c r="D11" s="59" t="s">
        <v>18</v>
      </c>
      <c r="E11" s="109">
        <f>'GR 50+'!E8</f>
        <v>15</v>
      </c>
      <c r="F11" s="59">
        <f>'GR 50+'!L8/2</f>
        <v>656</v>
      </c>
      <c r="G11" s="108">
        <v>235</v>
      </c>
      <c r="H11" s="108">
        <v>164</v>
      </c>
      <c r="I11" s="108">
        <v>189</v>
      </c>
      <c r="J11" s="108">
        <v>170</v>
      </c>
      <c r="K11" s="108">
        <v>184</v>
      </c>
      <c r="L11" s="110">
        <f>SUM(F11:K11)+(E11*5)</f>
        <v>1673</v>
      </c>
      <c r="M11" s="67">
        <f t="shared" si="0"/>
        <v>188.4</v>
      </c>
    </row>
    <row r="12" spans="1:13" ht="15">
      <c r="A12" s="52">
        <v>7</v>
      </c>
      <c r="B12" s="52">
        <f>'GR 50+'!B14</f>
        <v>2088</v>
      </c>
      <c r="C12" s="105" t="str">
        <f>'GR 50+'!C14</f>
        <v>KOSIEC ZBIGNIEW</v>
      </c>
      <c r="D12" s="54" t="s">
        <v>18</v>
      </c>
      <c r="E12" s="106">
        <f>'GR 50+'!E14</f>
        <v>14</v>
      </c>
      <c r="F12" s="54">
        <f>'GR 50+'!L14/2</f>
        <v>627</v>
      </c>
      <c r="G12" s="105">
        <v>172</v>
      </c>
      <c r="H12" s="105">
        <v>188</v>
      </c>
      <c r="I12" s="105">
        <v>207</v>
      </c>
      <c r="J12" s="105">
        <v>165</v>
      </c>
      <c r="K12" s="105">
        <v>222</v>
      </c>
      <c r="L12" s="107">
        <f>SUM(F12:K12)+(E12*5)</f>
        <v>1651</v>
      </c>
      <c r="M12" s="66">
        <f t="shared" si="0"/>
        <v>190.8</v>
      </c>
    </row>
    <row r="13" spans="1:13" ht="15">
      <c r="A13" s="2">
        <v>8</v>
      </c>
      <c r="B13" s="24">
        <f>'GR 50+'!B9</f>
        <v>226</v>
      </c>
      <c r="C13" s="28" t="str">
        <f>'GR 50+'!C9</f>
        <v>RYBICKI KAZIMIERZ</v>
      </c>
      <c r="D13" s="11" t="s">
        <v>18</v>
      </c>
      <c r="E13" s="32">
        <f>'GR 50+'!E9</f>
        <v>17</v>
      </c>
      <c r="F13" s="11">
        <f>'GR 50+'!L9/2</f>
        <v>650</v>
      </c>
      <c r="G13" s="3">
        <v>209</v>
      </c>
      <c r="H13" s="3">
        <v>164</v>
      </c>
      <c r="I13" s="3">
        <v>225</v>
      </c>
      <c r="J13" s="3">
        <v>147</v>
      </c>
      <c r="K13" s="3">
        <v>155</v>
      </c>
      <c r="L13" s="38">
        <f>SUM(F13:K13)+(E13*5)</f>
        <v>1635</v>
      </c>
      <c r="M13" s="6">
        <f t="shared" si="0"/>
        <v>180</v>
      </c>
    </row>
    <row r="14" spans="1:13" ht="15">
      <c r="A14" s="2">
        <v>9</v>
      </c>
      <c r="B14" s="24">
        <f>'GR 50+'!B15</f>
        <v>639</v>
      </c>
      <c r="C14" s="28" t="str">
        <f>'GR 50+'!C15</f>
        <v>MURZYNOWSKI MAREK</v>
      </c>
      <c r="D14" s="11" t="s">
        <v>18</v>
      </c>
      <c r="E14" s="32">
        <f>'GR 50+'!E15</f>
        <v>13</v>
      </c>
      <c r="F14" s="11">
        <f>'GR 50+'!L15/2</f>
        <v>607</v>
      </c>
      <c r="G14" s="28">
        <v>151</v>
      </c>
      <c r="H14" s="28">
        <v>182</v>
      </c>
      <c r="I14" s="28">
        <v>157</v>
      </c>
      <c r="J14" s="28">
        <v>203</v>
      </c>
      <c r="K14" s="28">
        <v>244</v>
      </c>
      <c r="L14" s="38">
        <f>SUM(F14:K14)+(E14*5)</f>
        <v>1609</v>
      </c>
      <c r="M14" s="6">
        <f t="shared" si="0"/>
        <v>187.4</v>
      </c>
    </row>
    <row r="15" spans="1:13" ht="15">
      <c r="A15" s="2">
        <v>10</v>
      </c>
      <c r="B15" s="24">
        <f>'GR 50+'!B7</f>
        <v>1540</v>
      </c>
      <c r="C15" s="28" t="str">
        <f>'GR 50+'!C7</f>
        <v>KUCIŃSKI JACEK</v>
      </c>
      <c r="D15" s="11" t="s">
        <v>18</v>
      </c>
      <c r="E15" s="32">
        <f>'GR 50+'!E7</f>
        <v>18</v>
      </c>
      <c r="F15" s="11">
        <f>'GR 50+'!L7/2</f>
        <v>661</v>
      </c>
      <c r="G15" s="3">
        <v>168</v>
      </c>
      <c r="H15" s="3">
        <v>173</v>
      </c>
      <c r="I15" s="3">
        <v>137</v>
      </c>
      <c r="J15" s="3">
        <v>200</v>
      </c>
      <c r="K15" s="3">
        <v>176</v>
      </c>
      <c r="L15" s="38">
        <f>SUM(F15:K15)+(E15*5)</f>
        <v>1605</v>
      </c>
      <c r="M15" s="6">
        <f t="shared" si="0"/>
        <v>170.8</v>
      </c>
    </row>
    <row r="16" spans="1:13" ht="15">
      <c r="A16" s="24">
        <v>11</v>
      </c>
      <c r="B16" s="24">
        <f>'GR 50+'!B17</f>
        <v>794</v>
      </c>
      <c r="C16" s="28" t="str">
        <f>'GR 50+'!C17</f>
        <v>SAAETGARYEVA ZULFIA</v>
      </c>
      <c r="D16" s="11" t="s">
        <v>18</v>
      </c>
      <c r="E16" s="32">
        <f>'GR 50+'!E17</f>
        <v>17</v>
      </c>
      <c r="F16" s="11">
        <v>603</v>
      </c>
      <c r="G16" s="28">
        <v>190</v>
      </c>
      <c r="H16" s="28">
        <v>182</v>
      </c>
      <c r="I16" s="28">
        <v>147</v>
      </c>
      <c r="J16" s="28">
        <v>180</v>
      </c>
      <c r="K16" s="28">
        <v>211</v>
      </c>
      <c r="L16" s="38">
        <f>SUM(F16:K16)+(E16*5)</f>
        <v>1598</v>
      </c>
      <c r="M16" s="6">
        <f t="shared" si="0"/>
        <v>182</v>
      </c>
    </row>
    <row r="17" spans="1:13" ht="15">
      <c r="A17" s="24">
        <v>12</v>
      </c>
      <c r="B17" s="24">
        <f>'GR 50+'!B13</f>
        <v>1759</v>
      </c>
      <c r="C17" s="28" t="str">
        <f>'GR 50+'!C13</f>
        <v>CZUŁA JAROSŁAW</v>
      </c>
      <c r="D17" s="11" t="s">
        <v>18</v>
      </c>
      <c r="E17" s="32">
        <f>'GR 50+'!E13</f>
        <v>13</v>
      </c>
      <c r="F17" s="11">
        <v>633</v>
      </c>
      <c r="G17" s="28">
        <v>197</v>
      </c>
      <c r="H17" s="28">
        <v>169</v>
      </c>
      <c r="I17" s="28">
        <v>165</v>
      </c>
      <c r="J17" s="28">
        <v>203</v>
      </c>
      <c r="K17" s="28">
        <v>152</v>
      </c>
      <c r="L17" s="38">
        <f>SUM(F17:K17)+(E17*5)</f>
        <v>1584</v>
      </c>
      <c r="M17" s="6">
        <f t="shared" si="0"/>
        <v>177.2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zoomScale="80" zoomScaleNormal="80" zoomScalePageLayoutView="0" workbookViewId="0" topLeftCell="A1">
      <selection activeCell="A1" sqref="A1:M4"/>
    </sheetView>
  </sheetViews>
  <sheetFormatPr defaultColWidth="8.796875" defaultRowHeight="14.25"/>
  <cols>
    <col min="3" max="3" width="23.8984375" style="0" customWidth="1"/>
    <col min="6" max="6" width="10.19921875" style="0" customWidth="1"/>
  </cols>
  <sheetData>
    <row r="1" spans="1:13" ht="14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4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5">
      <c r="A5" s="4" t="s">
        <v>8</v>
      </c>
      <c r="B5" s="5" t="s">
        <v>13</v>
      </c>
      <c r="C5" s="5" t="s">
        <v>0</v>
      </c>
      <c r="D5" s="12" t="s">
        <v>9</v>
      </c>
      <c r="E5" s="17" t="s">
        <v>7</v>
      </c>
      <c r="F5" s="20" t="s">
        <v>15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10</v>
      </c>
      <c r="M5" s="5" t="s">
        <v>11</v>
      </c>
    </row>
    <row r="6" spans="1:13" ht="15">
      <c r="A6" s="68">
        <v>1</v>
      </c>
      <c r="B6" s="24">
        <f>'GR 60+'!B6</f>
        <v>203</v>
      </c>
      <c r="C6" s="28" t="str">
        <f>'GR 60+'!C6</f>
        <v>PAJĄK MIROSŁAW</v>
      </c>
      <c r="D6" s="11" t="s">
        <v>17</v>
      </c>
      <c r="E6" s="24">
        <f>'GR 60+'!E6</f>
        <v>20</v>
      </c>
      <c r="F6" s="21">
        <f>'GR 60+'!L6/2</f>
        <v>750</v>
      </c>
      <c r="G6" s="28">
        <v>172</v>
      </c>
      <c r="H6" s="28">
        <v>258</v>
      </c>
      <c r="I6" s="28">
        <v>231</v>
      </c>
      <c r="J6" s="28">
        <v>235</v>
      </c>
      <c r="K6" s="28">
        <v>205</v>
      </c>
      <c r="L6" s="9">
        <f>SUM(F6:K6)+(E6*5)</f>
        <v>1951</v>
      </c>
      <c r="M6" s="6">
        <f aca="true" t="shared" si="0" ref="M6:M17">SUM(G6:K6)/5</f>
        <v>220.2</v>
      </c>
    </row>
    <row r="7" spans="1:13" ht="15">
      <c r="A7" s="68">
        <v>2</v>
      </c>
      <c r="B7" s="24">
        <f>'GR 60+'!B7</f>
        <v>1616</v>
      </c>
      <c r="C7" s="28" t="str">
        <f>'GR 60+'!C7</f>
        <v>MERONK ANDRZEJ </v>
      </c>
      <c r="D7" s="11" t="s">
        <v>17</v>
      </c>
      <c r="E7" s="24">
        <f>'GR 60+'!E7</f>
        <v>21</v>
      </c>
      <c r="F7" s="21">
        <f>'GR 60+'!L7/2</f>
        <v>681</v>
      </c>
      <c r="G7" s="3">
        <v>191</v>
      </c>
      <c r="H7" s="3">
        <v>183</v>
      </c>
      <c r="I7" s="3">
        <v>180</v>
      </c>
      <c r="J7" s="3">
        <v>244</v>
      </c>
      <c r="K7" s="3">
        <v>200</v>
      </c>
      <c r="L7" s="9">
        <f>SUM(F7:K7)+(E7*5)</f>
        <v>1784</v>
      </c>
      <c r="M7" s="6">
        <f t="shared" si="0"/>
        <v>199.6</v>
      </c>
    </row>
    <row r="8" spans="1:13" ht="15">
      <c r="A8" s="68">
        <v>3</v>
      </c>
      <c r="B8" s="24">
        <f>'GR 60+'!B8</f>
        <v>146</v>
      </c>
      <c r="C8" s="28" t="str">
        <f>'GR 60+'!C8</f>
        <v>BRYŁKOWSKI JANUSZ</v>
      </c>
      <c r="D8" s="11" t="s">
        <v>17</v>
      </c>
      <c r="E8" s="24">
        <f>'GR 60+'!E8</f>
        <v>22</v>
      </c>
      <c r="F8" s="21">
        <f>'GR 60+'!L8/2</f>
        <v>678</v>
      </c>
      <c r="G8" s="3">
        <v>209</v>
      </c>
      <c r="H8" s="3">
        <v>178</v>
      </c>
      <c r="I8" s="3">
        <v>204</v>
      </c>
      <c r="J8" s="3">
        <v>158</v>
      </c>
      <c r="K8" s="3">
        <v>231</v>
      </c>
      <c r="L8" s="9">
        <f>SUM(F8:K8)+(E8*5)</f>
        <v>1768</v>
      </c>
      <c r="M8" s="6">
        <f t="shared" si="0"/>
        <v>196</v>
      </c>
    </row>
    <row r="9" spans="1:13" ht="15">
      <c r="A9" s="68">
        <v>4</v>
      </c>
      <c r="B9" s="24">
        <f>'GR 60+'!B12</f>
        <v>1608</v>
      </c>
      <c r="C9" s="28" t="str">
        <f>'GR 60+'!C12</f>
        <v>PAGANIN VALTER</v>
      </c>
      <c r="D9" s="11" t="s">
        <v>17</v>
      </c>
      <c r="E9" s="24">
        <f>'GR 60+'!E12</f>
        <v>30</v>
      </c>
      <c r="F9" s="21">
        <f>'GR 60+'!L12/2</f>
        <v>625</v>
      </c>
      <c r="G9" s="3">
        <v>198</v>
      </c>
      <c r="H9" s="3">
        <v>199</v>
      </c>
      <c r="I9" s="3">
        <v>166</v>
      </c>
      <c r="J9" s="3">
        <v>169</v>
      </c>
      <c r="K9" s="3">
        <v>209</v>
      </c>
      <c r="L9" s="9">
        <f>SUM(F9:K9)+(E9*5)</f>
        <v>1716</v>
      </c>
      <c r="M9" s="6">
        <f t="shared" si="0"/>
        <v>188.2</v>
      </c>
    </row>
    <row r="10" spans="1:13" ht="15">
      <c r="A10" s="68">
        <v>5</v>
      </c>
      <c r="B10" s="24">
        <f>'GR 60+'!B14</f>
        <v>10030</v>
      </c>
      <c r="C10" s="28" t="str">
        <f>'GR 60+'!C14</f>
        <v>PAVLOV YURIJ</v>
      </c>
      <c r="D10" s="11" t="s">
        <v>17</v>
      </c>
      <c r="E10" s="24">
        <f>'GR 60+'!E14</f>
        <v>24</v>
      </c>
      <c r="F10" s="21">
        <f>'GR 60+'!L14/2</f>
        <v>616</v>
      </c>
      <c r="G10" s="28">
        <v>208</v>
      </c>
      <c r="H10" s="28">
        <v>181</v>
      </c>
      <c r="I10" s="28">
        <v>171</v>
      </c>
      <c r="J10" s="28">
        <v>171</v>
      </c>
      <c r="K10" s="28">
        <v>215</v>
      </c>
      <c r="L10" s="9">
        <f>SUM(F10:K10)+(E10*5)</f>
        <v>1682</v>
      </c>
      <c r="M10" s="6">
        <f t="shared" si="0"/>
        <v>189.2</v>
      </c>
    </row>
    <row r="11" spans="1:13" ht="15.75" thickBot="1">
      <c r="A11" s="93">
        <v>6</v>
      </c>
      <c r="B11" s="57">
        <f>'GR 60+'!B9</f>
        <v>2151</v>
      </c>
      <c r="C11" s="108" t="str">
        <f>'GR 60+'!C9</f>
        <v>ASAJEWICZ ALEKSEJ</v>
      </c>
      <c r="D11" s="59" t="s">
        <v>17</v>
      </c>
      <c r="E11" s="57">
        <f>'GR 60+'!E9</f>
        <v>21</v>
      </c>
      <c r="F11" s="113">
        <f>'GR 60+'!L9/2</f>
        <v>670</v>
      </c>
      <c r="G11" s="108">
        <v>169</v>
      </c>
      <c r="H11" s="108">
        <v>170</v>
      </c>
      <c r="I11" s="108">
        <v>177</v>
      </c>
      <c r="J11" s="108">
        <v>161</v>
      </c>
      <c r="K11" s="108">
        <v>185</v>
      </c>
      <c r="L11" s="63">
        <f>SUM(F11:K11)+(E11*5)</f>
        <v>1637</v>
      </c>
      <c r="M11" s="67">
        <f t="shared" si="0"/>
        <v>172.4</v>
      </c>
    </row>
    <row r="12" spans="1:13" ht="15">
      <c r="A12" s="52">
        <v>7</v>
      </c>
      <c r="B12" s="52">
        <f>'GR 60+'!B10</f>
        <v>2023</v>
      </c>
      <c r="C12" s="105" t="str">
        <f>'GR 60+'!C10</f>
        <v>HULECKI JANUSZ</v>
      </c>
      <c r="D12" s="54" t="s">
        <v>17</v>
      </c>
      <c r="E12" s="52">
        <f>'GR 60+'!E10</f>
        <v>26</v>
      </c>
      <c r="F12" s="112">
        <f>'GR 60+'!L10/2</f>
        <v>669</v>
      </c>
      <c r="G12" s="105">
        <v>187</v>
      </c>
      <c r="H12" s="105">
        <v>167</v>
      </c>
      <c r="I12" s="105">
        <v>150</v>
      </c>
      <c r="J12" s="105">
        <v>170</v>
      </c>
      <c r="K12" s="105">
        <v>142</v>
      </c>
      <c r="L12" s="62">
        <f>SUM(F12:K12)+(E12*5)</f>
        <v>1615</v>
      </c>
      <c r="M12" s="66">
        <f t="shared" si="0"/>
        <v>163.2</v>
      </c>
    </row>
    <row r="13" spans="1:13" ht="15">
      <c r="A13" s="2">
        <v>8</v>
      </c>
      <c r="B13" s="24">
        <f>'GR 60+'!B13</f>
        <v>145</v>
      </c>
      <c r="C13" s="28" t="str">
        <f>'GR 60+'!C13</f>
        <v>LESZCZYŃSKI ROBERT</v>
      </c>
      <c r="D13" s="11" t="s">
        <v>17</v>
      </c>
      <c r="E13" s="24">
        <f>'GR 60+'!E13</f>
        <v>20</v>
      </c>
      <c r="F13" s="21">
        <f>'GR 60+'!L13/2</f>
        <v>617</v>
      </c>
      <c r="G13" s="3">
        <v>153</v>
      </c>
      <c r="H13" s="3">
        <v>188</v>
      </c>
      <c r="I13" s="3">
        <v>184</v>
      </c>
      <c r="J13" s="3">
        <v>159</v>
      </c>
      <c r="K13" s="3">
        <v>199</v>
      </c>
      <c r="L13" s="9">
        <f>SUM(F13:K13)+(E13*5)</f>
        <v>1600</v>
      </c>
      <c r="M13" s="6">
        <f t="shared" si="0"/>
        <v>176.6</v>
      </c>
    </row>
    <row r="14" spans="1:13" ht="15">
      <c r="A14" s="2">
        <v>9</v>
      </c>
      <c r="B14" s="24">
        <f>'GR 60+'!B16</f>
        <v>189</v>
      </c>
      <c r="C14" s="28" t="str">
        <f>'GR 60+'!C16</f>
        <v>CHARĘZIŃSKI MAREK</v>
      </c>
      <c r="D14" s="11" t="s">
        <v>17</v>
      </c>
      <c r="E14" s="24">
        <f>'GR 60+'!E16</f>
        <v>27</v>
      </c>
      <c r="F14" s="21">
        <f>'GR 60+'!L16/2</f>
        <v>611</v>
      </c>
      <c r="G14" s="3">
        <v>175</v>
      </c>
      <c r="H14" s="3">
        <v>160</v>
      </c>
      <c r="I14" s="3">
        <v>183</v>
      </c>
      <c r="J14" s="3">
        <v>172</v>
      </c>
      <c r="K14" s="3">
        <v>161</v>
      </c>
      <c r="L14" s="9">
        <f>SUM(F14:K14)+(E14*5)</f>
        <v>1597</v>
      </c>
      <c r="M14" s="6">
        <f t="shared" si="0"/>
        <v>170.2</v>
      </c>
    </row>
    <row r="15" spans="1:13" ht="15">
      <c r="A15" s="2">
        <v>10</v>
      </c>
      <c r="B15" s="24">
        <f>'GR 60+'!B17</f>
        <v>628</v>
      </c>
      <c r="C15" s="28" t="str">
        <f>'GR 60+'!C17</f>
        <v>KIEŁTYKA STANISŁAW</v>
      </c>
      <c r="D15" s="11" t="s">
        <v>17</v>
      </c>
      <c r="E15" s="24">
        <f>'GR 60+'!E17</f>
        <v>24</v>
      </c>
      <c r="F15" s="21">
        <f>'GR 60+'!L17/2</f>
        <v>609</v>
      </c>
      <c r="G15" s="28">
        <v>194</v>
      </c>
      <c r="H15" s="28">
        <v>163</v>
      </c>
      <c r="I15" s="28">
        <v>185</v>
      </c>
      <c r="J15" s="28">
        <v>156</v>
      </c>
      <c r="K15" s="28">
        <v>169</v>
      </c>
      <c r="L15" s="9">
        <f>SUM(F15:K15)+(E15*5)</f>
        <v>1596</v>
      </c>
      <c r="M15" s="6">
        <f t="shared" si="0"/>
        <v>173.4</v>
      </c>
    </row>
    <row r="16" spans="1:13" ht="15">
      <c r="A16" s="24">
        <v>11</v>
      </c>
      <c r="B16" s="24">
        <f>'GR 60+'!B11</f>
        <v>1764</v>
      </c>
      <c r="C16" s="28" t="str">
        <f>'GR 60+'!C11</f>
        <v>KOKUROWSKI ZYGMUNT</v>
      </c>
      <c r="D16" s="11" t="s">
        <v>17</v>
      </c>
      <c r="E16" s="24">
        <f>'GR 60+'!E11</f>
        <v>21</v>
      </c>
      <c r="F16" s="21">
        <f>'GR 60+'!L11/2</f>
        <v>628</v>
      </c>
      <c r="G16" s="28">
        <v>164</v>
      </c>
      <c r="H16" s="28">
        <v>156</v>
      </c>
      <c r="I16" s="28">
        <v>211</v>
      </c>
      <c r="J16" s="28">
        <v>143</v>
      </c>
      <c r="K16" s="28">
        <v>186</v>
      </c>
      <c r="L16" s="9">
        <f>SUM(F16:K16)+(E16*5)</f>
        <v>1593</v>
      </c>
      <c r="M16" s="6">
        <f t="shared" si="0"/>
        <v>172</v>
      </c>
    </row>
    <row r="17" spans="1:13" ht="15">
      <c r="A17" s="24">
        <v>12</v>
      </c>
      <c r="B17" s="24">
        <f>'GR 60+'!B15</f>
        <v>2051</v>
      </c>
      <c r="C17" s="28" t="str">
        <f>'GR 60+'!C15</f>
        <v>FRYDRYCH WIESŁAW</v>
      </c>
      <c r="D17" s="11" t="s">
        <v>17</v>
      </c>
      <c r="E17" s="24">
        <f>'GR 60+'!E15</f>
        <v>21</v>
      </c>
      <c r="F17" s="21">
        <v>611</v>
      </c>
      <c r="G17" s="28">
        <v>150</v>
      </c>
      <c r="H17" s="28">
        <v>172</v>
      </c>
      <c r="I17" s="28">
        <v>189</v>
      </c>
      <c r="J17" s="28">
        <v>145</v>
      </c>
      <c r="K17" s="28">
        <v>143</v>
      </c>
      <c r="L17" s="9">
        <f>SUM(F17:K17)+(E17*5)</f>
        <v>1515</v>
      </c>
      <c r="M17" s="6">
        <f t="shared" si="0"/>
        <v>159.8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N12"/>
  <sheetViews>
    <sheetView zoomScale="80" zoomScaleNormal="80" zoomScalePageLayoutView="0" workbookViewId="0" topLeftCell="A1">
      <selection activeCell="B2" sqref="B2:N5"/>
    </sheetView>
  </sheetViews>
  <sheetFormatPr defaultColWidth="8.796875" defaultRowHeight="14.25"/>
  <cols>
    <col min="4" max="4" width="23.3984375" style="0" customWidth="1"/>
    <col min="9" max="9" width="10.3984375" style="0" customWidth="1"/>
  </cols>
  <sheetData>
    <row r="2" spans="2:14" ht="14.25" customHeight="1">
      <c r="B2" s="130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ht="14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2:14" ht="14.2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2:14" ht="14.2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2:14" ht="18" customHeight="1">
      <c r="B6" s="4" t="s">
        <v>8</v>
      </c>
      <c r="C6" s="5" t="s">
        <v>13</v>
      </c>
      <c r="D6" s="5" t="s">
        <v>0</v>
      </c>
      <c r="E6" s="11" t="s">
        <v>9</v>
      </c>
      <c r="F6" s="17" t="s">
        <v>7</v>
      </c>
      <c r="G6" s="37" t="s">
        <v>28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37" t="s">
        <v>10</v>
      </c>
      <c r="N6" s="5" t="s">
        <v>11</v>
      </c>
    </row>
    <row r="7" spans="2:14" ht="15">
      <c r="B7" s="68">
        <v>1</v>
      </c>
      <c r="C7" s="2">
        <f>'PÓŁFINAŁ 40+'!B7</f>
        <v>1169</v>
      </c>
      <c r="D7" s="3" t="str">
        <f>'PÓŁFINAŁ 40+'!C7</f>
        <v>KULPA PIOTR</v>
      </c>
      <c r="E7" s="11" t="s">
        <v>16</v>
      </c>
      <c r="F7" s="2">
        <f>'PÓŁFINAŁ 40+'!E7</f>
        <v>8</v>
      </c>
      <c r="G7" s="19">
        <v>80</v>
      </c>
      <c r="H7" s="3">
        <v>189</v>
      </c>
      <c r="I7" s="3">
        <v>220</v>
      </c>
      <c r="J7" s="3">
        <v>158</v>
      </c>
      <c r="K7" s="28">
        <v>165</v>
      </c>
      <c r="L7" s="28">
        <v>211</v>
      </c>
      <c r="M7" s="38">
        <f aca="true" t="shared" si="0" ref="M7:M12">SUM(H7:L7)+(F7*5)+G7</f>
        <v>1063</v>
      </c>
      <c r="N7" s="6">
        <f aca="true" t="shared" si="1" ref="N7:N12">SUM(H7:L7)/5</f>
        <v>188.6</v>
      </c>
    </row>
    <row r="8" spans="2:14" ht="15">
      <c r="B8" s="68">
        <v>2</v>
      </c>
      <c r="C8" s="24">
        <f>'PÓŁFINAŁ 40+'!B8</f>
        <v>1557</v>
      </c>
      <c r="D8" s="28" t="str">
        <f>'PÓŁFINAŁ 40+'!C8</f>
        <v>SOROCZYŃSKI TOMASZ</v>
      </c>
      <c r="E8" s="11" t="s">
        <v>16</v>
      </c>
      <c r="F8" s="24">
        <f>'PÓŁFINAŁ 40+'!E8</f>
        <v>8</v>
      </c>
      <c r="G8" s="19">
        <v>80</v>
      </c>
      <c r="H8" s="3">
        <v>200</v>
      </c>
      <c r="I8" s="3">
        <v>189</v>
      </c>
      <c r="J8" s="3">
        <v>178</v>
      </c>
      <c r="K8" s="28">
        <v>180</v>
      </c>
      <c r="L8" s="28">
        <v>174</v>
      </c>
      <c r="M8" s="38">
        <f t="shared" si="0"/>
        <v>1041</v>
      </c>
      <c r="N8" s="6">
        <f t="shared" si="1"/>
        <v>184.2</v>
      </c>
    </row>
    <row r="9" spans="2:14" ht="15.75" thickBot="1">
      <c r="B9" s="93">
        <v>3</v>
      </c>
      <c r="C9" s="57">
        <f>'PÓŁFINAŁ 40+'!B6</f>
        <v>2244</v>
      </c>
      <c r="D9" s="108" t="str">
        <f>'PÓŁFINAŁ 40+'!C6</f>
        <v>CHODOROWSKI ROBERT</v>
      </c>
      <c r="E9" s="59" t="s">
        <v>16</v>
      </c>
      <c r="F9" s="57">
        <f>'PÓŁFINAŁ 40+'!E6</f>
        <v>4</v>
      </c>
      <c r="G9" s="116">
        <v>60</v>
      </c>
      <c r="H9" s="108">
        <v>187</v>
      </c>
      <c r="I9" s="108">
        <v>163</v>
      </c>
      <c r="J9" s="108">
        <v>155</v>
      </c>
      <c r="K9" s="108">
        <v>222</v>
      </c>
      <c r="L9" s="108">
        <v>195</v>
      </c>
      <c r="M9" s="110">
        <f t="shared" si="0"/>
        <v>1002</v>
      </c>
      <c r="N9" s="67">
        <f t="shared" si="1"/>
        <v>184.4</v>
      </c>
    </row>
    <row r="10" spans="2:14" ht="15">
      <c r="B10" s="52">
        <v>4</v>
      </c>
      <c r="C10" s="52">
        <f>'PÓŁFINAŁ 40+'!B10</f>
        <v>3020</v>
      </c>
      <c r="D10" s="105" t="str">
        <f>'PÓŁFINAŁ 40+'!C10</f>
        <v>CZARNECKI WITOLD</v>
      </c>
      <c r="E10" s="54" t="s">
        <v>16</v>
      </c>
      <c r="F10" s="52">
        <f>'PÓŁFINAŁ 40+'!E10</f>
        <v>6</v>
      </c>
      <c r="G10" s="115">
        <v>40</v>
      </c>
      <c r="H10" s="105">
        <v>179</v>
      </c>
      <c r="I10" s="105">
        <v>173</v>
      </c>
      <c r="J10" s="105">
        <v>146</v>
      </c>
      <c r="K10" s="105">
        <v>189</v>
      </c>
      <c r="L10" s="105">
        <v>201</v>
      </c>
      <c r="M10" s="107">
        <f t="shared" si="0"/>
        <v>958</v>
      </c>
      <c r="N10" s="66">
        <f t="shared" si="1"/>
        <v>177.6</v>
      </c>
    </row>
    <row r="11" spans="2:14" ht="15">
      <c r="B11" s="24">
        <v>5</v>
      </c>
      <c r="C11" s="24">
        <f>'PÓŁFINAŁ 40+'!B11</f>
        <v>1538</v>
      </c>
      <c r="D11" s="28" t="str">
        <f>'PÓŁFINAŁ 40+'!C11</f>
        <v>WOJTASZCZYK MARCIN</v>
      </c>
      <c r="E11" s="11" t="s">
        <v>16</v>
      </c>
      <c r="F11" s="24">
        <f>'PÓŁFINAŁ 40+'!E11</f>
        <v>5</v>
      </c>
      <c r="G11" s="19">
        <v>20</v>
      </c>
      <c r="H11" s="28">
        <v>213</v>
      </c>
      <c r="I11" s="28">
        <v>162</v>
      </c>
      <c r="J11" s="28">
        <v>141</v>
      </c>
      <c r="K11" s="28">
        <v>175</v>
      </c>
      <c r="L11" s="28">
        <v>162</v>
      </c>
      <c r="M11" s="38">
        <f t="shared" si="0"/>
        <v>898</v>
      </c>
      <c r="N11" s="6">
        <f t="shared" si="1"/>
        <v>170.6</v>
      </c>
    </row>
    <row r="12" spans="2:14" ht="15">
      <c r="B12" s="24">
        <v>6</v>
      </c>
      <c r="C12" s="24">
        <f>'PÓŁFINAŁ 40+'!B9</f>
        <v>2017</v>
      </c>
      <c r="D12" s="28" t="str">
        <f>'PÓŁFINAŁ 40+'!C9</f>
        <v>BŁASZCZYK ANNA</v>
      </c>
      <c r="E12" s="11" t="s">
        <v>16</v>
      </c>
      <c r="F12" s="24">
        <f>'PÓŁFINAŁ 40+'!E9</f>
        <v>14</v>
      </c>
      <c r="G12" s="19">
        <v>20</v>
      </c>
      <c r="H12" s="28">
        <v>175</v>
      </c>
      <c r="I12" s="28">
        <v>145</v>
      </c>
      <c r="J12" s="28">
        <v>152</v>
      </c>
      <c r="K12" s="28">
        <v>179</v>
      </c>
      <c r="L12" s="28">
        <v>148</v>
      </c>
      <c r="M12" s="38">
        <f t="shared" si="0"/>
        <v>889</v>
      </c>
      <c r="N12" s="6">
        <f t="shared" si="1"/>
        <v>159.8</v>
      </c>
    </row>
  </sheetData>
  <sheetProtection/>
  <mergeCells count="1">
    <mergeCell ref="B2:N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N12"/>
  <sheetViews>
    <sheetView zoomScale="80" zoomScaleNormal="80" zoomScalePageLayoutView="0" workbookViewId="0" topLeftCell="A1">
      <selection activeCell="F15" sqref="F15"/>
    </sheetView>
  </sheetViews>
  <sheetFormatPr defaultColWidth="8.796875" defaultRowHeight="14.25"/>
  <cols>
    <col min="4" max="4" width="26.3984375" style="0" customWidth="1"/>
  </cols>
  <sheetData>
    <row r="2" spans="2:14" ht="14.25" customHeight="1">
      <c r="B2" s="142" t="s">
        <v>27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14.25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2:14" ht="14.2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2:14" ht="14.2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2:14" ht="15">
      <c r="B6" s="4" t="s">
        <v>8</v>
      </c>
      <c r="C6" s="5" t="s">
        <v>13</v>
      </c>
      <c r="D6" s="5" t="s">
        <v>0</v>
      </c>
      <c r="E6" s="11" t="s">
        <v>9</v>
      </c>
      <c r="F6" s="17" t="s">
        <v>7</v>
      </c>
      <c r="G6" s="18" t="s">
        <v>28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41" t="s">
        <v>10</v>
      </c>
      <c r="N6" s="5" t="s">
        <v>11</v>
      </c>
    </row>
    <row r="7" spans="2:14" ht="15">
      <c r="B7" s="68">
        <v>1</v>
      </c>
      <c r="C7" s="2">
        <f>'PÓŁFINAŁ 50+'!B8</f>
        <v>204</v>
      </c>
      <c r="D7" s="31" t="str">
        <f>'PÓŁFINAŁ 50+'!C8</f>
        <v>PAJĄK BOŻENA</v>
      </c>
      <c r="E7" s="11" t="s">
        <v>18</v>
      </c>
      <c r="F7" s="32">
        <f>'PÓŁFINAŁ 50+'!E8</f>
        <v>22</v>
      </c>
      <c r="G7" s="19">
        <v>80</v>
      </c>
      <c r="H7" s="3">
        <v>226</v>
      </c>
      <c r="I7" s="3">
        <v>172</v>
      </c>
      <c r="J7" s="3">
        <v>202</v>
      </c>
      <c r="K7" s="28">
        <v>190</v>
      </c>
      <c r="L7" s="28">
        <v>248</v>
      </c>
      <c r="M7" s="42">
        <f aca="true" t="shared" si="0" ref="M7:M12">SUM(H7:L7)+(F7*5)+G7</f>
        <v>1228</v>
      </c>
      <c r="N7" s="6">
        <f aca="true" t="shared" si="1" ref="N7:N12">SUM(H7:L7)/5</f>
        <v>207.6</v>
      </c>
    </row>
    <row r="8" spans="2:14" ht="15">
      <c r="B8" s="68">
        <v>2</v>
      </c>
      <c r="C8" s="24">
        <f>'PÓŁFINAŁ 50+'!B6</f>
        <v>1063</v>
      </c>
      <c r="D8" s="31" t="str">
        <f>'PÓŁFINAŁ 50+'!C6</f>
        <v>SKORUPA JACEK</v>
      </c>
      <c r="E8" s="11" t="s">
        <v>18</v>
      </c>
      <c r="F8" s="32">
        <f>'PÓŁFINAŁ 50+'!E6</f>
        <v>11</v>
      </c>
      <c r="G8" s="19">
        <v>40</v>
      </c>
      <c r="H8" s="3">
        <v>184</v>
      </c>
      <c r="I8" s="3">
        <v>202</v>
      </c>
      <c r="J8" s="3">
        <v>180</v>
      </c>
      <c r="K8" s="28">
        <v>228</v>
      </c>
      <c r="L8" s="28">
        <v>246</v>
      </c>
      <c r="M8" s="42">
        <f t="shared" si="0"/>
        <v>1135</v>
      </c>
      <c r="N8" s="6">
        <f t="shared" si="1"/>
        <v>208</v>
      </c>
    </row>
    <row r="9" spans="2:14" ht="15.75" thickBot="1">
      <c r="B9" s="93">
        <v>3</v>
      </c>
      <c r="C9" s="57">
        <f>'PÓŁFINAŁ 50+'!B7</f>
        <v>792</v>
      </c>
      <c r="D9" s="152" t="str">
        <f>'PÓŁFINAŁ 50+'!C7</f>
        <v>OLESIŃSKI KRZYSZTOF</v>
      </c>
      <c r="E9" s="59" t="s">
        <v>18</v>
      </c>
      <c r="F9" s="109">
        <f>'PÓŁFINAŁ 50+'!E7</f>
        <v>16</v>
      </c>
      <c r="G9" s="116">
        <v>40</v>
      </c>
      <c r="H9" s="108">
        <v>168</v>
      </c>
      <c r="I9" s="108">
        <v>222</v>
      </c>
      <c r="J9" s="108">
        <v>211</v>
      </c>
      <c r="K9" s="108">
        <v>192</v>
      </c>
      <c r="L9" s="108">
        <v>214</v>
      </c>
      <c r="M9" s="65">
        <f t="shared" si="0"/>
        <v>1127</v>
      </c>
      <c r="N9" s="67">
        <f t="shared" si="1"/>
        <v>201.4</v>
      </c>
    </row>
    <row r="10" spans="2:14" ht="15">
      <c r="B10" s="52">
        <v>4</v>
      </c>
      <c r="C10" s="52">
        <f>'PÓŁFINAŁ 50+'!B10</f>
        <v>2048</v>
      </c>
      <c r="D10" s="70" t="str">
        <f>'PÓŁFINAŁ 50+'!C10</f>
        <v>KRAUZE MARIAN </v>
      </c>
      <c r="E10" s="54" t="s">
        <v>18</v>
      </c>
      <c r="F10" s="106">
        <f>'PÓŁFINAŁ 50+'!E10</f>
        <v>14</v>
      </c>
      <c r="G10" s="115">
        <v>80</v>
      </c>
      <c r="H10" s="70">
        <v>205</v>
      </c>
      <c r="I10" s="70">
        <v>192</v>
      </c>
      <c r="J10" s="70">
        <v>173</v>
      </c>
      <c r="K10" s="70">
        <v>179</v>
      </c>
      <c r="L10" s="70">
        <v>226</v>
      </c>
      <c r="M10" s="64">
        <f t="shared" si="0"/>
        <v>1125</v>
      </c>
      <c r="N10" s="66">
        <f t="shared" si="1"/>
        <v>195</v>
      </c>
    </row>
    <row r="11" spans="2:14" ht="15">
      <c r="B11" s="24">
        <v>5</v>
      </c>
      <c r="C11" s="24">
        <f>'PÓŁFINAŁ 50+'!B9</f>
        <v>1857</v>
      </c>
      <c r="D11" s="31" t="str">
        <f>'PÓŁFINAŁ 50+'!C9</f>
        <v>GRZYMKOWSKI KRZYSZTOF</v>
      </c>
      <c r="E11" s="11" t="s">
        <v>18</v>
      </c>
      <c r="F11" s="32">
        <f>'PÓŁFINAŁ 50+'!E9</f>
        <v>13</v>
      </c>
      <c r="G11" s="19">
        <v>40</v>
      </c>
      <c r="H11" s="31">
        <v>205</v>
      </c>
      <c r="I11" s="31">
        <v>203</v>
      </c>
      <c r="J11" s="31">
        <v>182</v>
      </c>
      <c r="K11" s="31">
        <v>156</v>
      </c>
      <c r="L11" s="31">
        <v>189</v>
      </c>
      <c r="M11" s="42">
        <f t="shared" si="0"/>
        <v>1040</v>
      </c>
      <c r="N11" s="6">
        <f t="shared" si="1"/>
        <v>187</v>
      </c>
    </row>
    <row r="12" spans="2:14" ht="15">
      <c r="B12" s="24">
        <v>6</v>
      </c>
      <c r="C12" s="24">
        <f>'PÓŁFINAŁ 50+'!B11</f>
        <v>169</v>
      </c>
      <c r="D12" s="31" t="str">
        <f>'PÓŁFINAŁ 50+'!C11</f>
        <v>MARTIN ADAM</v>
      </c>
      <c r="E12" s="11" t="s">
        <v>18</v>
      </c>
      <c r="F12" s="32">
        <f>'PÓŁFINAŁ 50+'!E11</f>
        <v>15</v>
      </c>
      <c r="G12" s="19">
        <v>20</v>
      </c>
      <c r="H12" s="31">
        <v>213</v>
      </c>
      <c r="I12" s="31">
        <v>139</v>
      </c>
      <c r="J12" s="31">
        <v>185</v>
      </c>
      <c r="K12" s="31">
        <v>189</v>
      </c>
      <c r="L12" s="31">
        <v>179</v>
      </c>
      <c r="M12" s="42">
        <f t="shared" si="0"/>
        <v>1000</v>
      </c>
      <c r="N12" s="6">
        <f t="shared" si="1"/>
        <v>181</v>
      </c>
    </row>
  </sheetData>
  <sheetProtection/>
  <mergeCells count="1">
    <mergeCell ref="B2:N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2:N12"/>
  <sheetViews>
    <sheetView zoomScale="80" zoomScaleNormal="80" zoomScalePageLayoutView="0" workbookViewId="0" topLeftCell="A1">
      <selection activeCell="D20" sqref="D20"/>
    </sheetView>
  </sheetViews>
  <sheetFormatPr defaultColWidth="8.796875" defaultRowHeight="14.25"/>
  <cols>
    <col min="4" max="4" width="21.69921875" style="0" customWidth="1"/>
    <col min="5" max="5" width="9" style="1" customWidth="1"/>
  </cols>
  <sheetData>
    <row r="2" spans="2:14" ht="14.25" customHeight="1">
      <c r="B2" s="140" t="s">
        <v>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4" ht="14.2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ht="14.2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4" ht="14.25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2:14" ht="15">
      <c r="B6" s="4" t="s">
        <v>8</v>
      </c>
      <c r="C6" s="5" t="s">
        <v>13</v>
      </c>
      <c r="D6" s="5" t="s">
        <v>0</v>
      </c>
      <c r="E6" s="11" t="s">
        <v>9</v>
      </c>
      <c r="F6" s="17" t="s">
        <v>7</v>
      </c>
      <c r="G6" s="18" t="s">
        <v>28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12" t="s">
        <v>10</v>
      </c>
      <c r="N6" s="5" t="s">
        <v>11</v>
      </c>
    </row>
    <row r="7" spans="2:14" ht="15">
      <c r="B7" s="68">
        <v>1</v>
      </c>
      <c r="C7" s="2">
        <f>'PÓŁFINAŁ 60+'!B6</f>
        <v>203</v>
      </c>
      <c r="D7" s="3" t="str">
        <f>'PÓŁFINAŁ 60+'!C6</f>
        <v>PAJĄK MIROSŁAW</v>
      </c>
      <c r="E7" s="11" t="s">
        <v>17</v>
      </c>
      <c r="F7" s="2">
        <f>'PÓŁFINAŁ 60+'!E6</f>
        <v>20</v>
      </c>
      <c r="G7" s="16">
        <v>100</v>
      </c>
      <c r="H7" s="2">
        <v>190</v>
      </c>
      <c r="I7" s="2">
        <v>257</v>
      </c>
      <c r="J7" s="2">
        <v>203</v>
      </c>
      <c r="K7" s="24">
        <v>288</v>
      </c>
      <c r="L7" s="24">
        <v>190</v>
      </c>
      <c r="M7" s="13">
        <f aca="true" t="shared" si="0" ref="M7:M12">SUM(H7:L7)+(F7*5)+G7</f>
        <v>1328</v>
      </c>
      <c r="N7" s="6">
        <f aca="true" t="shared" si="1" ref="N7:N12">SUM(H7:L7)/5</f>
        <v>225.6</v>
      </c>
    </row>
    <row r="8" spans="2:14" ht="15">
      <c r="B8" s="68">
        <v>2</v>
      </c>
      <c r="C8" s="24">
        <f>'PÓŁFINAŁ 60+'!B7</f>
        <v>1616</v>
      </c>
      <c r="D8" s="28" t="str">
        <f>'PÓŁFINAŁ 60+'!C7</f>
        <v>MERONK ANDRZEJ </v>
      </c>
      <c r="E8" s="11" t="s">
        <v>17</v>
      </c>
      <c r="F8" s="24">
        <f>'PÓŁFINAŁ 60+'!E7</f>
        <v>21</v>
      </c>
      <c r="G8" s="16">
        <v>60</v>
      </c>
      <c r="H8" s="2">
        <v>164</v>
      </c>
      <c r="I8" s="2">
        <v>202</v>
      </c>
      <c r="J8" s="2">
        <v>232</v>
      </c>
      <c r="K8" s="24">
        <v>269</v>
      </c>
      <c r="L8" s="24">
        <v>133</v>
      </c>
      <c r="M8" s="13">
        <f t="shared" si="0"/>
        <v>1165</v>
      </c>
      <c r="N8" s="6">
        <f t="shared" si="1"/>
        <v>200</v>
      </c>
    </row>
    <row r="9" spans="2:14" ht="15.75" thickBot="1">
      <c r="B9" s="93">
        <v>3</v>
      </c>
      <c r="C9" s="57">
        <f>'PÓŁFINAŁ 60+'!B11</f>
        <v>2151</v>
      </c>
      <c r="D9" s="152" t="str">
        <f>'PÓŁFINAŁ 60+'!C11</f>
        <v>ASAJEWICZ ALEKSEJ</v>
      </c>
      <c r="E9" s="59" t="s">
        <v>17</v>
      </c>
      <c r="F9" s="57">
        <f>'PÓŁFINAŁ 60+'!E11</f>
        <v>21</v>
      </c>
      <c r="G9" s="146">
        <v>40</v>
      </c>
      <c r="H9" s="57">
        <v>186</v>
      </c>
      <c r="I9" s="57">
        <v>221</v>
      </c>
      <c r="J9" s="57">
        <v>233</v>
      </c>
      <c r="K9" s="57">
        <v>161</v>
      </c>
      <c r="L9" s="57">
        <v>169</v>
      </c>
      <c r="M9" s="147">
        <f t="shared" si="0"/>
        <v>1115</v>
      </c>
      <c r="N9" s="67">
        <f t="shared" si="1"/>
        <v>194</v>
      </c>
    </row>
    <row r="10" spans="2:14" ht="15">
      <c r="B10" s="52">
        <v>4</v>
      </c>
      <c r="C10" s="52">
        <f>'PÓŁFINAŁ 60+'!B8</f>
        <v>146</v>
      </c>
      <c r="D10" s="70" t="str">
        <f>'PÓŁFINAŁ 60+'!C8</f>
        <v>BRYŁKOWSKI JANUSZ</v>
      </c>
      <c r="E10" s="54" t="s">
        <v>17</v>
      </c>
      <c r="F10" s="52">
        <f>'PÓŁFINAŁ 60+'!E8</f>
        <v>22</v>
      </c>
      <c r="G10" s="144">
        <v>20</v>
      </c>
      <c r="H10" s="52">
        <v>223</v>
      </c>
      <c r="I10" s="52">
        <v>185</v>
      </c>
      <c r="J10" s="52">
        <v>181</v>
      </c>
      <c r="K10" s="52">
        <v>214</v>
      </c>
      <c r="L10" s="52">
        <v>165</v>
      </c>
      <c r="M10" s="145">
        <f t="shared" si="0"/>
        <v>1098</v>
      </c>
      <c r="N10" s="66">
        <f t="shared" si="1"/>
        <v>193.6</v>
      </c>
    </row>
    <row r="11" spans="2:14" ht="15">
      <c r="B11" s="24">
        <v>4</v>
      </c>
      <c r="C11" s="24">
        <f>'PÓŁFINAŁ 60+'!B9</f>
        <v>1608</v>
      </c>
      <c r="D11" s="31" t="str">
        <f>'PÓŁFINAŁ 60+'!C9</f>
        <v>PAGANIN VALTER</v>
      </c>
      <c r="E11" s="11" t="s">
        <v>17</v>
      </c>
      <c r="F11" s="24">
        <f>'PÓŁFINAŁ 60+'!E9</f>
        <v>30</v>
      </c>
      <c r="G11" s="16">
        <v>40</v>
      </c>
      <c r="H11" s="24">
        <v>124</v>
      </c>
      <c r="I11" s="24">
        <v>214</v>
      </c>
      <c r="J11" s="24">
        <v>156</v>
      </c>
      <c r="K11" s="24">
        <v>166</v>
      </c>
      <c r="L11" s="24">
        <v>163</v>
      </c>
      <c r="M11" s="13">
        <f t="shared" si="0"/>
        <v>1013</v>
      </c>
      <c r="N11" s="6">
        <f t="shared" si="1"/>
        <v>164.6</v>
      </c>
    </row>
    <row r="12" spans="2:14" ht="15">
      <c r="B12" s="24">
        <v>4</v>
      </c>
      <c r="C12" s="24">
        <f>'PÓŁFINAŁ 60+'!B10</f>
        <v>10030</v>
      </c>
      <c r="D12" s="28" t="str">
        <f>'PÓŁFINAŁ 60+'!C10</f>
        <v>PAVLOV YURIJ</v>
      </c>
      <c r="E12" s="11" t="s">
        <v>17</v>
      </c>
      <c r="F12" s="24">
        <f>'PÓŁFINAŁ 60+'!E10</f>
        <v>24</v>
      </c>
      <c r="G12" s="16">
        <v>40</v>
      </c>
      <c r="H12" s="24">
        <v>148</v>
      </c>
      <c r="I12" s="24">
        <v>138</v>
      </c>
      <c r="J12" s="24">
        <v>168</v>
      </c>
      <c r="K12" s="24">
        <v>172</v>
      </c>
      <c r="L12" s="24">
        <v>168</v>
      </c>
      <c r="M12" s="13">
        <f t="shared" si="0"/>
        <v>954</v>
      </c>
      <c r="N12" s="6">
        <f t="shared" si="1"/>
        <v>158.8</v>
      </c>
    </row>
  </sheetData>
  <sheetProtection/>
  <mergeCells count="1">
    <mergeCell ref="B2:N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63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R4"/>
    </sheetView>
  </sheetViews>
  <sheetFormatPr defaultColWidth="8.796875" defaultRowHeight="14.25"/>
  <cols>
    <col min="1" max="1" width="5.09765625" style="0" customWidth="1"/>
    <col min="2" max="2" width="7.3984375" style="0" customWidth="1"/>
    <col min="3" max="3" width="35.3984375" style="0" customWidth="1"/>
    <col min="4" max="4" width="4.09765625" style="0" customWidth="1"/>
    <col min="5" max="43" width="9" style="78" customWidth="1"/>
    <col min="44" max="44" width="9.5" style="0" bestFit="1" customWidth="1"/>
  </cols>
  <sheetData>
    <row r="1" spans="1:44" ht="14.25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1:44" ht="14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</row>
    <row r="3" spans="1:44" ht="14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</row>
    <row r="4" spans="1:44" ht="14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</row>
    <row r="5" spans="1:44" ht="33.75" customHeight="1">
      <c r="A5" s="7" t="s">
        <v>8</v>
      </c>
      <c r="B5" s="8" t="s">
        <v>12</v>
      </c>
      <c r="C5" s="8" t="s">
        <v>0</v>
      </c>
      <c r="D5" s="23" t="s">
        <v>14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93</v>
      </c>
      <c r="L5" s="8" t="s">
        <v>94</v>
      </c>
      <c r="M5" s="8" t="s">
        <v>95</v>
      </c>
      <c r="N5" s="8" t="s">
        <v>96</v>
      </c>
      <c r="O5" s="8" t="s">
        <v>97</v>
      </c>
      <c r="P5" s="8" t="s">
        <v>98</v>
      </c>
      <c r="Q5" s="8" t="s">
        <v>99</v>
      </c>
      <c r="R5" s="8" t="s">
        <v>100</v>
      </c>
      <c r="S5" s="8" t="s">
        <v>101</v>
      </c>
      <c r="T5" s="8" t="s">
        <v>102</v>
      </c>
      <c r="U5" s="8" t="s">
        <v>103</v>
      </c>
      <c r="V5" s="8" t="s">
        <v>104</v>
      </c>
      <c r="W5" s="8" t="s">
        <v>105</v>
      </c>
      <c r="X5" s="8" t="s">
        <v>106</v>
      </c>
      <c r="Y5" s="8" t="s">
        <v>107</v>
      </c>
      <c r="Z5" s="8" t="s">
        <v>108</v>
      </c>
      <c r="AA5" s="8" t="s">
        <v>109</v>
      </c>
      <c r="AB5" s="8" t="s">
        <v>110</v>
      </c>
      <c r="AC5" s="8" t="s">
        <v>111</v>
      </c>
      <c r="AD5" s="8" t="s">
        <v>112</v>
      </c>
      <c r="AE5" s="8" t="s">
        <v>113</v>
      </c>
      <c r="AF5" s="8" t="s">
        <v>114</v>
      </c>
      <c r="AG5" s="8" t="s">
        <v>115</v>
      </c>
      <c r="AH5" s="8" t="s">
        <v>116</v>
      </c>
      <c r="AI5" s="8" t="s">
        <v>117</v>
      </c>
      <c r="AJ5" s="8" t="s">
        <v>118</v>
      </c>
      <c r="AK5" s="8" t="s">
        <v>119</v>
      </c>
      <c r="AL5" s="8" t="s">
        <v>120</v>
      </c>
      <c r="AM5" s="8" t="s">
        <v>121</v>
      </c>
      <c r="AN5" s="8" t="s">
        <v>122</v>
      </c>
      <c r="AO5" s="8" t="s">
        <v>123</v>
      </c>
      <c r="AP5" s="8" t="s">
        <v>124</v>
      </c>
      <c r="AQ5" s="8" t="s">
        <v>125</v>
      </c>
      <c r="AR5" s="23" t="s">
        <v>11</v>
      </c>
    </row>
    <row r="6" spans="1:44" ht="15">
      <c r="A6" s="30">
        <v>1</v>
      </c>
      <c r="B6" s="30">
        <v>203</v>
      </c>
      <c r="C6" s="30" t="s">
        <v>45</v>
      </c>
      <c r="D6" s="11" t="s">
        <v>17</v>
      </c>
      <c r="E6" s="24">
        <v>190</v>
      </c>
      <c r="F6" s="24">
        <v>214</v>
      </c>
      <c r="G6" s="24">
        <v>181</v>
      </c>
      <c r="H6" s="24">
        <v>181</v>
      </c>
      <c r="I6" s="24">
        <v>189</v>
      </c>
      <c r="J6" s="24">
        <v>191</v>
      </c>
      <c r="K6" s="24">
        <v>176</v>
      </c>
      <c r="L6" s="24">
        <v>201</v>
      </c>
      <c r="M6" s="24">
        <v>231</v>
      </c>
      <c r="N6" s="24">
        <v>188</v>
      </c>
      <c r="O6" s="24">
        <v>191</v>
      </c>
      <c r="P6" s="24">
        <v>184</v>
      </c>
      <c r="Q6" s="24">
        <v>185</v>
      </c>
      <c r="R6" s="24">
        <v>277</v>
      </c>
      <c r="S6" s="24">
        <v>184</v>
      </c>
      <c r="T6" s="24">
        <v>188</v>
      </c>
      <c r="U6" s="24">
        <v>180</v>
      </c>
      <c r="V6" s="24">
        <v>156</v>
      </c>
      <c r="W6" s="24">
        <v>222</v>
      </c>
      <c r="X6" s="24">
        <v>224</v>
      </c>
      <c r="Y6" s="24">
        <v>246</v>
      </c>
      <c r="Z6" s="24">
        <v>212</v>
      </c>
      <c r="AA6" s="24">
        <v>245</v>
      </c>
      <c r="AB6" s="24">
        <v>231</v>
      </c>
      <c r="AC6" s="24">
        <v>172</v>
      </c>
      <c r="AD6" s="24">
        <v>258</v>
      </c>
      <c r="AE6" s="24">
        <v>231</v>
      </c>
      <c r="AF6" s="24">
        <v>235</v>
      </c>
      <c r="AG6" s="24">
        <v>205</v>
      </c>
      <c r="AH6" s="24">
        <v>190</v>
      </c>
      <c r="AI6" s="24">
        <v>257</v>
      </c>
      <c r="AJ6" s="24">
        <v>203</v>
      </c>
      <c r="AK6" s="24">
        <v>288</v>
      </c>
      <c r="AL6" s="24">
        <v>190</v>
      </c>
      <c r="AM6" s="24">
        <v>147</v>
      </c>
      <c r="AN6" s="24">
        <v>240</v>
      </c>
      <c r="AO6" s="24">
        <v>200</v>
      </c>
      <c r="AP6" s="24">
        <v>183</v>
      </c>
      <c r="AQ6" s="24">
        <v>225</v>
      </c>
      <c r="AR6" s="148">
        <f>AVERAGE(E6:AQ6)</f>
        <v>207.46153846153845</v>
      </c>
    </row>
    <row r="7" spans="1:44" ht="15">
      <c r="A7" s="30">
        <v>2</v>
      </c>
      <c r="B7" s="30">
        <v>1063</v>
      </c>
      <c r="C7" s="30" t="s">
        <v>81</v>
      </c>
      <c r="D7" s="11" t="s">
        <v>18</v>
      </c>
      <c r="E7" s="24">
        <v>214</v>
      </c>
      <c r="F7" s="24">
        <v>197</v>
      </c>
      <c r="G7" s="24">
        <v>196</v>
      </c>
      <c r="H7" s="24">
        <v>217</v>
      </c>
      <c r="I7" s="24">
        <v>141</v>
      </c>
      <c r="J7" s="24">
        <v>234</v>
      </c>
      <c r="K7" s="24">
        <v>185</v>
      </c>
      <c r="L7" s="24">
        <v>205</v>
      </c>
      <c r="M7" s="24">
        <v>184</v>
      </c>
      <c r="N7" s="24">
        <v>248</v>
      </c>
      <c r="O7" s="24">
        <v>191</v>
      </c>
      <c r="P7" s="24">
        <v>204</v>
      </c>
      <c r="Q7" s="24">
        <v>182</v>
      </c>
      <c r="R7" s="24">
        <v>195</v>
      </c>
      <c r="S7" s="24">
        <v>204</v>
      </c>
      <c r="T7" s="24">
        <v>246</v>
      </c>
      <c r="U7" s="24">
        <v>234</v>
      </c>
      <c r="V7" s="24">
        <v>184</v>
      </c>
      <c r="W7" s="24">
        <v>202</v>
      </c>
      <c r="X7" s="24">
        <v>180</v>
      </c>
      <c r="Y7" s="24">
        <v>228</v>
      </c>
      <c r="Z7" s="24">
        <v>246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148">
        <f>AVERAGE(E7:AQ7)</f>
        <v>205.3181818181818</v>
      </c>
    </row>
    <row r="8" spans="1:44" ht="15">
      <c r="A8" s="30">
        <v>3</v>
      </c>
      <c r="B8" s="30">
        <v>792</v>
      </c>
      <c r="C8" s="30" t="s">
        <v>83</v>
      </c>
      <c r="D8" s="11" t="s">
        <v>18</v>
      </c>
      <c r="E8" s="24">
        <v>178</v>
      </c>
      <c r="F8" s="24">
        <v>181</v>
      </c>
      <c r="G8" s="24">
        <v>216</v>
      </c>
      <c r="H8" s="24">
        <v>197</v>
      </c>
      <c r="I8" s="24">
        <v>169</v>
      </c>
      <c r="J8" s="24">
        <v>212</v>
      </c>
      <c r="K8" s="24">
        <v>171</v>
      </c>
      <c r="L8" s="24">
        <v>234</v>
      </c>
      <c r="M8" s="24">
        <v>202</v>
      </c>
      <c r="N8" s="24">
        <v>233</v>
      </c>
      <c r="O8" s="24">
        <v>213</v>
      </c>
      <c r="P8" s="24">
        <v>183</v>
      </c>
      <c r="Q8" s="24">
        <v>155</v>
      </c>
      <c r="R8" s="24">
        <v>216</v>
      </c>
      <c r="S8" s="24">
        <v>232</v>
      </c>
      <c r="T8" s="24">
        <v>192</v>
      </c>
      <c r="U8" s="24">
        <v>200</v>
      </c>
      <c r="V8" s="24">
        <v>168</v>
      </c>
      <c r="W8" s="24">
        <v>222</v>
      </c>
      <c r="X8" s="24">
        <v>211</v>
      </c>
      <c r="Y8" s="24">
        <v>192</v>
      </c>
      <c r="Z8" s="24">
        <v>214</v>
      </c>
      <c r="AA8" s="24">
        <v>223</v>
      </c>
      <c r="AB8" s="24">
        <v>223</v>
      </c>
      <c r="AC8" s="24">
        <v>216</v>
      </c>
      <c r="AD8" s="24">
        <v>259</v>
      </c>
      <c r="AE8" s="24">
        <v>170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148">
        <f>AVERAGE(E8:AQ8)</f>
        <v>203.03703703703704</v>
      </c>
    </row>
    <row r="9" spans="1:44" ht="15">
      <c r="A9" s="30">
        <v>4</v>
      </c>
      <c r="B9" s="30">
        <v>1857</v>
      </c>
      <c r="C9" s="30" t="s">
        <v>55</v>
      </c>
      <c r="D9" s="11" t="s">
        <v>18</v>
      </c>
      <c r="E9" s="24">
        <v>166</v>
      </c>
      <c r="F9" s="24">
        <v>193</v>
      </c>
      <c r="G9" s="24">
        <v>225</v>
      </c>
      <c r="H9" s="24">
        <v>227</v>
      </c>
      <c r="I9" s="24">
        <v>162</v>
      </c>
      <c r="J9" s="24">
        <v>220</v>
      </c>
      <c r="K9" s="24">
        <v>200</v>
      </c>
      <c r="L9" s="24">
        <v>194</v>
      </c>
      <c r="M9" s="24">
        <v>223</v>
      </c>
      <c r="N9" s="24">
        <v>224</v>
      </c>
      <c r="O9" s="24">
        <v>149</v>
      </c>
      <c r="P9" s="24">
        <v>224</v>
      </c>
      <c r="Q9" s="24">
        <v>242</v>
      </c>
      <c r="R9" s="24">
        <v>175</v>
      </c>
      <c r="S9" s="24">
        <v>168</v>
      </c>
      <c r="T9" s="24">
        <v>214</v>
      </c>
      <c r="U9" s="24">
        <v>234</v>
      </c>
      <c r="V9" s="24">
        <v>188</v>
      </c>
      <c r="W9" s="24">
        <v>182</v>
      </c>
      <c r="X9" s="24">
        <v>196</v>
      </c>
      <c r="Y9" s="24">
        <v>205</v>
      </c>
      <c r="Z9" s="24">
        <v>194</v>
      </c>
      <c r="AA9" s="24">
        <v>190</v>
      </c>
      <c r="AB9" s="24">
        <v>205</v>
      </c>
      <c r="AC9" s="24">
        <v>203</v>
      </c>
      <c r="AD9" s="24">
        <v>182</v>
      </c>
      <c r="AE9" s="24">
        <v>156</v>
      </c>
      <c r="AF9" s="24">
        <v>189</v>
      </c>
      <c r="AG9" s="24">
        <v>184</v>
      </c>
      <c r="AH9" s="24">
        <v>234</v>
      </c>
      <c r="AI9" s="24">
        <v>172</v>
      </c>
      <c r="AJ9" s="24">
        <v>190</v>
      </c>
      <c r="AK9" s="24">
        <v>226</v>
      </c>
      <c r="AL9" s="24"/>
      <c r="AM9" s="24"/>
      <c r="AN9" s="24"/>
      <c r="AO9" s="24"/>
      <c r="AP9" s="24"/>
      <c r="AQ9" s="24"/>
      <c r="AR9" s="148">
        <f>AVERAGE(E9:AQ9)</f>
        <v>198.06060606060606</v>
      </c>
    </row>
    <row r="10" spans="1:44" ht="15">
      <c r="A10" s="30">
        <v>5</v>
      </c>
      <c r="B10" s="30">
        <v>2088</v>
      </c>
      <c r="C10" s="30" t="s">
        <v>52</v>
      </c>
      <c r="D10" s="11" t="s">
        <v>18</v>
      </c>
      <c r="E10" s="24">
        <v>162</v>
      </c>
      <c r="F10" s="24">
        <v>196</v>
      </c>
      <c r="G10" s="24">
        <v>163</v>
      </c>
      <c r="H10" s="24">
        <v>169</v>
      </c>
      <c r="I10" s="24">
        <v>209</v>
      </c>
      <c r="J10" s="24">
        <v>206</v>
      </c>
      <c r="K10" s="24">
        <v>179</v>
      </c>
      <c r="L10" s="24">
        <v>203</v>
      </c>
      <c r="M10" s="24">
        <v>205</v>
      </c>
      <c r="N10" s="24">
        <v>173</v>
      </c>
      <c r="O10" s="24">
        <v>227</v>
      </c>
      <c r="P10" s="24">
        <v>183</v>
      </c>
      <c r="Q10" s="24">
        <v>172</v>
      </c>
      <c r="R10" s="24">
        <v>188</v>
      </c>
      <c r="S10" s="24">
        <v>207</v>
      </c>
      <c r="T10" s="24">
        <v>165</v>
      </c>
      <c r="U10" s="24">
        <v>222</v>
      </c>
      <c r="V10" s="24">
        <v>226</v>
      </c>
      <c r="W10" s="24">
        <v>172</v>
      </c>
      <c r="X10" s="24">
        <v>202</v>
      </c>
      <c r="Y10" s="24">
        <v>190</v>
      </c>
      <c r="Z10" s="24">
        <v>248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148">
        <f>AVERAGE(E10:AQ10)</f>
        <v>193.95454545454547</v>
      </c>
    </row>
    <row r="11" spans="1:44" ht="15">
      <c r="A11" s="30">
        <v>6</v>
      </c>
      <c r="B11" s="30">
        <v>1616</v>
      </c>
      <c r="C11" s="30" t="s">
        <v>48</v>
      </c>
      <c r="D11" s="11" t="s">
        <v>17</v>
      </c>
      <c r="E11" s="24">
        <v>148</v>
      </c>
      <c r="F11" s="24">
        <v>175</v>
      </c>
      <c r="G11" s="24">
        <v>242</v>
      </c>
      <c r="H11" s="24">
        <v>141</v>
      </c>
      <c r="I11" s="24">
        <v>157</v>
      </c>
      <c r="J11" s="24">
        <v>147</v>
      </c>
      <c r="K11" s="24">
        <v>174</v>
      </c>
      <c r="L11" s="24">
        <v>158</v>
      </c>
      <c r="M11" s="24">
        <v>164</v>
      </c>
      <c r="N11" s="24">
        <v>161</v>
      </c>
      <c r="O11" s="24">
        <v>193</v>
      </c>
      <c r="P11" s="24">
        <v>159</v>
      </c>
      <c r="Q11" s="24">
        <v>220</v>
      </c>
      <c r="R11" s="24">
        <v>196</v>
      </c>
      <c r="S11" s="24">
        <v>157</v>
      </c>
      <c r="T11" s="24">
        <v>173</v>
      </c>
      <c r="U11" s="24">
        <v>206</v>
      </c>
      <c r="V11" s="24">
        <v>183</v>
      </c>
      <c r="W11" s="24">
        <v>238</v>
      </c>
      <c r="X11" s="24">
        <v>164</v>
      </c>
      <c r="Y11" s="24">
        <v>216</v>
      </c>
      <c r="Z11" s="24">
        <v>196</v>
      </c>
      <c r="AA11" s="24">
        <v>188</v>
      </c>
      <c r="AB11" s="24">
        <v>234</v>
      </c>
      <c r="AC11" s="24">
        <v>191</v>
      </c>
      <c r="AD11" s="24">
        <v>183</v>
      </c>
      <c r="AE11" s="24">
        <v>180</v>
      </c>
      <c r="AF11" s="24">
        <v>244</v>
      </c>
      <c r="AG11" s="24">
        <v>200</v>
      </c>
      <c r="AH11" s="24">
        <v>164</v>
      </c>
      <c r="AI11" s="24">
        <v>202</v>
      </c>
      <c r="AJ11" s="24">
        <v>232</v>
      </c>
      <c r="AK11" s="24">
        <v>269</v>
      </c>
      <c r="AL11" s="24">
        <v>133</v>
      </c>
      <c r="AM11" s="24">
        <v>221</v>
      </c>
      <c r="AN11" s="24">
        <v>210</v>
      </c>
      <c r="AO11" s="24">
        <v>232</v>
      </c>
      <c r="AP11" s="24">
        <v>257</v>
      </c>
      <c r="AQ11" s="24">
        <v>237</v>
      </c>
      <c r="AR11" s="148">
        <f>AVERAGE(E11:AQ11)</f>
        <v>193.46153846153845</v>
      </c>
    </row>
    <row r="12" spans="1:44" ht="15">
      <c r="A12" s="30">
        <v>7</v>
      </c>
      <c r="B12" s="30">
        <v>146</v>
      </c>
      <c r="C12" s="30" t="s">
        <v>67</v>
      </c>
      <c r="D12" s="11" t="s">
        <v>17</v>
      </c>
      <c r="E12" s="24">
        <v>213</v>
      </c>
      <c r="F12" s="24">
        <v>246</v>
      </c>
      <c r="G12" s="24">
        <v>193</v>
      </c>
      <c r="H12" s="24">
        <v>166</v>
      </c>
      <c r="I12" s="24">
        <v>207</v>
      </c>
      <c r="J12" s="24">
        <v>199</v>
      </c>
      <c r="K12" s="24">
        <v>209</v>
      </c>
      <c r="L12" s="24">
        <v>178</v>
      </c>
      <c r="M12" s="24">
        <v>204</v>
      </c>
      <c r="N12" s="24">
        <v>158</v>
      </c>
      <c r="O12" s="24">
        <v>231</v>
      </c>
      <c r="P12" s="24">
        <v>223</v>
      </c>
      <c r="Q12" s="24">
        <v>185</v>
      </c>
      <c r="R12" s="24">
        <v>181</v>
      </c>
      <c r="S12" s="24">
        <v>214</v>
      </c>
      <c r="T12" s="24">
        <v>165</v>
      </c>
      <c r="U12" s="24">
        <v>178</v>
      </c>
      <c r="V12" s="24">
        <v>193</v>
      </c>
      <c r="W12" s="24">
        <v>156</v>
      </c>
      <c r="X12" s="24">
        <v>146</v>
      </c>
      <c r="Y12" s="24">
        <v>175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148">
        <f>AVERAGE(E12:AQ12)</f>
        <v>191.42857142857142</v>
      </c>
    </row>
    <row r="13" spans="1:44" ht="15">
      <c r="A13" s="30">
        <v>8</v>
      </c>
      <c r="B13" s="30">
        <v>169</v>
      </c>
      <c r="C13" s="30" t="s">
        <v>39</v>
      </c>
      <c r="D13" s="11" t="s">
        <v>18</v>
      </c>
      <c r="E13" s="24">
        <v>204</v>
      </c>
      <c r="F13" s="24">
        <v>203</v>
      </c>
      <c r="G13" s="24">
        <v>159</v>
      </c>
      <c r="H13" s="24">
        <v>190</v>
      </c>
      <c r="I13" s="24">
        <v>159</v>
      </c>
      <c r="J13" s="24">
        <v>117</v>
      </c>
      <c r="K13" s="24">
        <v>189</v>
      </c>
      <c r="L13" s="24">
        <v>126</v>
      </c>
      <c r="M13" s="24">
        <v>264</v>
      </c>
      <c r="N13" s="24">
        <v>175</v>
      </c>
      <c r="O13" s="24">
        <v>254</v>
      </c>
      <c r="P13" s="24">
        <v>214</v>
      </c>
      <c r="Q13" s="24">
        <v>278</v>
      </c>
      <c r="R13" s="24">
        <v>196</v>
      </c>
      <c r="S13" s="24">
        <v>169</v>
      </c>
      <c r="T13" s="24">
        <v>186</v>
      </c>
      <c r="U13" s="24">
        <v>183</v>
      </c>
      <c r="V13" s="24">
        <v>207</v>
      </c>
      <c r="W13" s="29">
        <v>200</v>
      </c>
      <c r="X13" s="29">
        <v>215</v>
      </c>
      <c r="Y13" s="29">
        <v>188</v>
      </c>
      <c r="Z13" s="29">
        <v>184</v>
      </c>
      <c r="AA13" s="29">
        <v>208</v>
      </c>
      <c r="AB13" s="24">
        <v>235</v>
      </c>
      <c r="AC13" s="24">
        <v>164</v>
      </c>
      <c r="AD13" s="24">
        <v>189</v>
      </c>
      <c r="AE13" s="24">
        <v>170</v>
      </c>
      <c r="AF13" s="24">
        <v>184</v>
      </c>
      <c r="AG13" s="24">
        <v>213</v>
      </c>
      <c r="AH13" s="24">
        <v>139</v>
      </c>
      <c r="AI13" s="24">
        <v>185</v>
      </c>
      <c r="AJ13" s="24">
        <v>189</v>
      </c>
      <c r="AK13" s="24">
        <v>179</v>
      </c>
      <c r="AL13" s="24"/>
      <c r="AM13" s="24"/>
      <c r="AN13" s="24"/>
      <c r="AO13" s="24"/>
      <c r="AP13" s="24"/>
      <c r="AQ13" s="24"/>
      <c r="AR13" s="148">
        <f>AVERAGE(E13:AQ13)</f>
        <v>191.36363636363637</v>
      </c>
    </row>
    <row r="14" spans="1:44" ht="15">
      <c r="A14" s="30">
        <v>9</v>
      </c>
      <c r="B14" s="30">
        <v>2048</v>
      </c>
      <c r="C14" s="30" t="s">
        <v>59</v>
      </c>
      <c r="D14" s="11" t="s">
        <v>18</v>
      </c>
      <c r="E14" s="24">
        <v>229</v>
      </c>
      <c r="F14" s="24">
        <v>193</v>
      </c>
      <c r="G14" s="24">
        <v>162</v>
      </c>
      <c r="H14" s="24">
        <v>154</v>
      </c>
      <c r="I14" s="24">
        <v>192</v>
      </c>
      <c r="J14" s="24">
        <v>199</v>
      </c>
      <c r="K14" s="24">
        <v>195</v>
      </c>
      <c r="L14" s="24">
        <v>180</v>
      </c>
      <c r="M14" s="24">
        <v>187</v>
      </c>
      <c r="N14" s="24">
        <v>161</v>
      </c>
      <c r="O14" s="24">
        <v>174</v>
      </c>
      <c r="P14" s="24">
        <v>203</v>
      </c>
      <c r="Q14" s="24">
        <v>231</v>
      </c>
      <c r="R14" s="24">
        <v>214</v>
      </c>
      <c r="S14" s="24">
        <v>187</v>
      </c>
      <c r="T14" s="24">
        <v>211</v>
      </c>
      <c r="U14" s="24">
        <v>160</v>
      </c>
      <c r="V14" s="24">
        <v>205</v>
      </c>
      <c r="W14" s="24">
        <v>192</v>
      </c>
      <c r="X14" s="24">
        <v>173</v>
      </c>
      <c r="Y14" s="24">
        <v>179</v>
      </c>
      <c r="Z14" s="24">
        <v>226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148">
        <f>AVERAGE(E14:AQ14)</f>
        <v>191.22727272727272</v>
      </c>
    </row>
    <row r="15" spans="1:44" ht="15">
      <c r="A15" s="24">
        <v>10</v>
      </c>
      <c r="B15" s="30">
        <v>226</v>
      </c>
      <c r="C15" s="30" t="s">
        <v>82</v>
      </c>
      <c r="D15" s="11" t="s">
        <v>18</v>
      </c>
      <c r="E15" s="24">
        <v>214</v>
      </c>
      <c r="F15" s="24">
        <v>190</v>
      </c>
      <c r="G15" s="24">
        <v>186</v>
      </c>
      <c r="H15" s="24">
        <v>240</v>
      </c>
      <c r="I15" s="24">
        <v>198</v>
      </c>
      <c r="J15" s="24">
        <v>170</v>
      </c>
      <c r="K15" s="24">
        <v>204</v>
      </c>
      <c r="L15" s="24">
        <v>172</v>
      </c>
      <c r="M15" s="24">
        <v>181</v>
      </c>
      <c r="N15" s="24">
        <v>221</v>
      </c>
      <c r="O15" s="24">
        <v>216</v>
      </c>
      <c r="P15" s="24">
        <v>181</v>
      </c>
      <c r="Q15" s="24">
        <v>169</v>
      </c>
      <c r="R15" s="24">
        <v>206</v>
      </c>
      <c r="S15" s="24">
        <v>167</v>
      </c>
      <c r="T15" s="24">
        <v>180</v>
      </c>
      <c r="U15" s="24">
        <v>195</v>
      </c>
      <c r="V15" s="24">
        <v>209</v>
      </c>
      <c r="W15" s="24">
        <v>164</v>
      </c>
      <c r="X15" s="24">
        <v>225</v>
      </c>
      <c r="Y15" s="24">
        <v>147</v>
      </c>
      <c r="Z15" s="24">
        <v>155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148">
        <f>AVERAGE(E15:AQ15)</f>
        <v>190.45454545454547</v>
      </c>
    </row>
    <row r="16" spans="1:44" ht="15">
      <c r="A16" s="24">
        <v>11</v>
      </c>
      <c r="B16" s="30">
        <v>1540</v>
      </c>
      <c r="C16" s="30" t="s">
        <v>46</v>
      </c>
      <c r="D16" s="11" t="s">
        <v>18</v>
      </c>
      <c r="E16" s="24">
        <v>201</v>
      </c>
      <c r="F16" s="24">
        <v>198</v>
      </c>
      <c r="G16" s="24">
        <v>238</v>
      </c>
      <c r="H16" s="24">
        <v>191</v>
      </c>
      <c r="I16" s="24">
        <v>194</v>
      </c>
      <c r="J16" s="24">
        <v>192</v>
      </c>
      <c r="K16" s="24">
        <v>209</v>
      </c>
      <c r="L16" s="24">
        <v>192</v>
      </c>
      <c r="M16" s="24">
        <v>154</v>
      </c>
      <c r="N16" s="24">
        <v>157</v>
      </c>
      <c r="O16" s="24">
        <v>165</v>
      </c>
      <c r="P16" s="24">
        <v>254</v>
      </c>
      <c r="Q16" s="24">
        <v>180</v>
      </c>
      <c r="R16" s="24">
        <v>225</v>
      </c>
      <c r="S16" s="24">
        <v>177</v>
      </c>
      <c r="T16" s="24">
        <v>236</v>
      </c>
      <c r="U16" s="24">
        <v>163</v>
      </c>
      <c r="V16" s="24">
        <v>181</v>
      </c>
      <c r="W16" s="24">
        <v>147</v>
      </c>
      <c r="X16" s="24">
        <v>181</v>
      </c>
      <c r="Y16" s="24">
        <v>187</v>
      </c>
      <c r="Z16" s="24">
        <v>143</v>
      </c>
      <c r="AA16" s="24">
        <v>197</v>
      </c>
      <c r="AB16" s="24">
        <v>166</v>
      </c>
      <c r="AC16" s="24">
        <v>158</v>
      </c>
      <c r="AD16" s="24">
        <v>202</v>
      </c>
      <c r="AE16" s="24">
        <v>169</v>
      </c>
      <c r="AF16" s="24">
        <v>168</v>
      </c>
      <c r="AG16" s="24">
        <v>173</v>
      </c>
      <c r="AH16" s="24">
        <v>137</v>
      </c>
      <c r="AI16" s="24">
        <v>200</v>
      </c>
      <c r="AJ16" s="24">
        <v>176</v>
      </c>
      <c r="AK16" s="24">
        <v>205</v>
      </c>
      <c r="AL16" s="24">
        <v>192</v>
      </c>
      <c r="AM16" s="24">
        <v>173</v>
      </c>
      <c r="AN16" s="24">
        <v>179</v>
      </c>
      <c r="AO16" s="24">
        <v>226</v>
      </c>
      <c r="AP16" s="24"/>
      <c r="AQ16" s="24"/>
      <c r="AR16" s="148">
        <f>AVERAGE(E16:AQ16)</f>
        <v>186.1081081081081</v>
      </c>
    </row>
    <row r="17" spans="1:44" ht="15">
      <c r="A17" s="24">
        <v>12</v>
      </c>
      <c r="B17" s="30">
        <v>204</v>
      </c>
      <c r="C17" s="30" t="s">
        <v>42</v>
      </c>
      <c r="D17" s="11" t="s">
        <v>18</v>
      </c>
      <c r="E17" s="24">
        <v>187</v>
      </c>
      <c r="F17" s="24">
        <v>202</v>
      </c>
      <c r="G17" s="24">
        <v>178</v>
      </c>
      <c r="H17" s="24">
        <v>227</v>
      </c>
      <c r="I17" s="24">
        <v>167</v>
      </c>
      <c r="J17" s="24">
        <v>176</v>
      </c>
      <c r="K17" s="24">
        <v>176</v>
      </c>
      <c r="L17" s="24">
        <v>146</v>
      </c>
      <c r="M17" s="24">
        <v>182</v>
      </c>
      <c r="N17" s="24">
        <v>179</v>
      </c>
      <c r="O17" s="24">
        <v>176</v>
      </c>
      <c r="P17" s="24">
        <v>165</v>
      </c>
      <c r="Q17" s="24">
        <v>157</v>
      </c>
      <c r="R17" s="24">
        <v>191</v>
      </c>
      <c r="S17" s="24">
        <v>158</v>
      </c>
      <c r="T17" s="24">
        <v>191</v>
      </c>
      <c r="U17" s="24">
        <v>198</v>
      </c>
      <c r="V17" s="24">
        <v>178</v>
      </c>
      <c r="W17" s="24">
        <v>179</v>
      </c>
      <c r="X17" s="24">
        <v>173</v>
      </c>
      <c r="Y17" s="24">
        <v>194</v>
      </c>
      <c r="Z17" s="24">
        <v>232</v>
      </c>
      <c r="AA17" s="24">
        <v>183</v>
      </c>
      <c r="AB17" s="24">
        <v>188</v>
      </c>
      <c r="AC17" s="24">
        <v>183</v>
      </c>
      <c r="AD17" s="24">
        <v>201</v>
      </c>
      <c r="AE17" s="24">
        <v>207</v>
      </c>
      <c r="AF17" s="24">
        <v>183</v>
      </c>
      <c r="AG17" s="24">
        <v>183</v>
      </c>
      <c r="AH17" s="24">
        <v>226</v>
      </c>
      <c r="AI17" s="24">
        <v>172</v>
      </c>
      <c r="AJ17" s="24">
        <v>202</v>
      </c>
      <c r="AK17" s="24">
        <v>190</v>
      </c>
      <c r="AL17" s="24">
        <v>248</v>
      </c>
      <c r="AM17" s="29">
        <v>160</v>
      </c>
      <c r="AN17" s="29">
        <v>172</v>
      </c>
      <c r="AO17" s="29">
        <v>168</v>
      </c>
      <c r="AP17" s="29">
        <v>174</v>
      </c>
      <c r="AQ17" s="29">
        <v>171</v>
      </c>
      <c r="AR17" s="148">
        <f>AVERAGE(E17:AQ17)</f>
        <v>185.2051282051282</v>
      </c>
    </row>
    <row r="18" spans="1:44" ht="15">
      <c r="A18" s="24">
        <v>13</v>
      </c>
      <c r="B18" s="30">
        <v>2151</v>
      </c>
      <c r="C18" s="30" t="s">
        <v>40</v>
      </c>
      <c r="D18" s="11" t="s">
        <v>17</v>
      </c>
      <c r="E18" s="24">
        <v>178</v>
      </c>
      <c r="F18" s="24">
        <v>178</v>
      </c>
      <c r="G18" s="24">
        <v>226</v>
      </c>
      <c r="H18" s="24">
        <v>235</v>
      </c>
      <c r="I18" s="24">
        <v>206</v>
      </c>
      <c r="J18" s="24">
        <v>191</v>
      </c>
      <c r="K18" s="24">
        <v>157</v>
      </c>
      <c r="L18" s="24">
        <v>186</v>
      </c>
      <c r="M18" s="24">
        <v>199</v>
      </c>
      <c r="N18" s="24">
        <v>185</v>
      </c>
      <c r="O18" s="24">
        <v>174</v>
      </c>
      <c r="P18" s="24">
        <v>190</v>
      </c>
      <c r="Q18" s="24">
        <v>207</v>
      </c>
      <c r="R18" s="24">
        <v>178</v>
      </c>
      <c r="S18" s="24">
        <v>200</v>
      </c>
      <c r="T18" s="24">
        <v>214</v>
      </c>
      <c r="U18" s="24">
        <v>198</v>
      </c>
      <c r="V18" s="24">
        <v>212</v>
      </c>
      <c r="W18" s="24">
        <v>169</v>
      </c>
      <c r="X18" s="24">
        <v>170</v>
      </c>
      <c r="Y18" s="24">
        <v>177</v>
      </c>
      <c r="Z18" s="24">
        <v>161</v>
      </c>
      <c r="AA18" s="24">
        <v>185</v>
      </c>
      <c r="AB18" s="24">
        <v>186</v>
      </c>
      <c r="AC18" s="24">
        <v>221</v>
      </c>
      <c r="AD18" s="24">
        <v>233</v>
      </c>
      <c r="AE18" s="24">
        <v>161</v>
      </c>
      <c r="AF18" s="24">
        <v>169</v>
      </c>
      <c r="AG18" s="24">
        <v>169</v>
      </c>
      <c r="AH18" s="24">
        <v>170</v>
      </c>
      <c r="AI18" s="24">
        <v>177</v>
      </c>
      <c r="AJ18" s="24">
        <v>161</v>
      </c>
      <c r="AK18" s="24">
        <v>185</v>
      </c>
      <c r="AL18" s="29">
        <v>180</v>
      </c>
      <c r="AM18" s="29">
        <v>142</v>
      </c>
      <c r="AN18" s="29">
        <v>165</v>
      </c>
      <c r="AO18" s="29">
        <v>146</v>
      </c>
      <c r="AP18" s="29">
        <v>188</v>
      </c>
      <c r="AQ18" s="24"/>
      <c r="AR18" s="148">
        <f>AVERAGE(E18:AQ18)</f>
        <v>184.97368421052633</v>
      </c>
    </row>
    <row r="19" spans="1:44" ht="15">
      <c r="A19" s="24">
        <v>14</v>
      </c>
      <c r="B19" s="30">
        <v>2244</v>
      </c>
      <c r="C19" s="30" t="s">
        <v>57</v>
      </c>
      <c r="D19" s="11" t="s">
        <v>16</v>
      </c>
      <c r="E19" s="24">
        <v>156</v>
      </c>
      <c r="F19" s="24">
        <v>202</v>
      </c>
      <c r="G19" s="24">
        <v>171</v>
      </c>
      <c r="H19" s="24">
        <v>223</v>
      </c>
      <c r="I19" s="24">
        <v>179</v>
      </c>
      <c r="J19" s="24">
        <v>204</v>
      </c>
      <c r="K19" s="24">
        <v>178</v>
      </c>
      <c r="L19" s="24">
        <v>165</v>
      </c>
      <c r="M19" s="24">
        <v>160</v>
      </c>
      <c r="N19" s="24">
        <v>162</v>
      </c>
      <c r="O19" s="24">
        <v>211</v>
      </c>
      <c r="P19" s="24">
        <v>179</v>
      </c>
      <c r="Q19" s="24">
        <v>171</v>
      </c>
      <c r="R19" s="24">
        <v>189</v>
      </c>
      <c r="S19" s="24">
        <v>143</v>
      </c>
      <c r="T19" s="24">
        <v>178</v>
      </c>
      <c r="U19" s="24">
        <v>158</v>
      </c>
      <c r="V19" s="24">
        <v>213</v>
      </c>
      <c r="W19" s="24">
        <v>213</v>
      </c>
      <c r="X19" s="24">
        <v>212</v>
      </c>
      <c r="Y19" s="24">
        <v>234</v>
      </c>
      <c r="Z19" s="24">
        <v>172</v>
      </c>
      <c r="AA19" s="24">
        <v>182</v>
      </c>
      <c r="AB19" s="24">
        <v>187</v>
      </c>
      <c r="AC19" s="24">
        <v>163</v>
      </c>
      <c r="AD19" s="24">
        <v>155</v>
      </c>
      <c r="AE19" s="24">
        <v>222</v>
      </c>
      <c r="AF19" s="24">
        <v>195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148">
        <f>AVERAGE(E19:AQ19)</f>
        <v>184.89285714285714</v>
      </c>
    </row>
    <row r="20" spans="1:44" ht="15">
      <c r="A20" s="24">
        <v>15</v>
      </c>
      <c r="B20" s="30">
        <v>639</v>
      </c>
      <c r="C20" s="30" t="s">
        <v>78</v>
      </c>
      <c r="D20" s="11" t="s">
        <v>18</v>
      </c>
      <c r="E20" s="24">
        <v>152</v>
      </c>
      <c r="F20" s="24">
        <v>218</v>
      </c>
      <c r="G20" s="24">
        <v>163</v>
      </c>
      <c r="H20" s="24">
        <v>170</v>
      </c>
      <c r="I20" s="24">
        <v>190</v>
      </c>
      <c r="J20" s="24">
        <v>172</v>
      </c>
      <c r="K20" s="24">
        <v>181</v>
      </c>
      <c r="L20" s="24">
        <v>195</v>
      </c>
      <c r="M20" s="24">
        <v>215</v>
      </c>
      <c r="N20" s="24">
        <v>192</v>
      </c>
      <c r="O20" s="24">
        <v>167</v>
      </c>
      <c r="P20" s="24">
        <v>186</v>
      </c>
      <c r="Q20" s="24">
        <v>151</v>
      </c>
      <c r="R20" s="24">
        <v>182</v>
      </c>
      <c r="S20" s="24">
        <v>157</v>
      </c>
      <c r="T20" s="24">
        <v>203</v>
      </c>
      <c r="U20" s="24">
        <v>244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148">
        <f>AVERAGE(E20:AQ20)</f>
        <v>184.58823529411765</v>
      </c>
    </row>
    <row r="21" spans="1:44" ht="15">
      <c r="A21" s="24">
        <v>16</v>
      </c>
      <c r="B21" s="30">
        <v>1591</v>
      </c>
      <c r="C21" s="30" t="s">
        <v>72</v>
      </c>
      <c r="D21" s="11" t="s">
        <v>18</v>
      </c>
      <c r="E21" s="24">
        <v>198</v>
      </c>
      <c r="F21" s="24">
        <v>147</v>
      </c>
      <c r="G21" s="24">
        <v>166</v>
      </c>
      <c r="H21" s="24">
        <v>183</v>
      </c>
      <c r="I21" s="24">
        <v>225</v>
      </c>
      <c r="J21" s="24">
        <v>189</v>
      </c>
      <c r="K21" s="24">
        <v>169</v>
      </c>
      <c r="L21" s="24">
        <v>186</v>
      </c>
      <c r="M21" s="24">
        <v>205</v>
      </c>
      <c r="N21" s="24">
        <v>174</v>
      </c>
      <c r="O21" s="24">
        <v>210</v>
      </c>
      <c r="P21" s="24">
        <v>148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148">
        <f>AVERAGE(E21:AQ21)</f>
        <v>183.33333333333334</v>
      </c>
    </row>
    <row r="22" spans="1:44" ht="15">
      <c r="A22" s="24">
        <v>17</v>
      </c>
      <c r="B22" s="30">
        <v>1169</v>
      </c>
      <c r="C22" s="30" t="s">
        <v>76</v>
      </c>
      <c r="D22" s="11" t="s">
        <v>16</v>
      </c>
      <c r="E22" s="24">
        <v>154</v>
      </c>
      <c r="F22" s="24">
        <v>234</v>
      </c>
      <c r="G22" s="24">
        <v>143</v>
      </c>
      <c r="H22" s="24">
        <v>162</v>
      </c>
      <c r="I22" s="24">
        <v>172</v>
      </c>
      <c r="J22" s="24">
        <v>151</v>
      </c>
      <c r="K22" s="24">
        <v>247</v>
      </c>
      <c r="L22" s="24">
        <v>189</v>
      </c>
      <c r="M22" s="24">
        <v>172</v>
      </c>
      <c r="N22" s="24">
        <v>178</v>
      </c>
      <c r="O22" s="24">
        <v>165</v>
      </c>
      <c r="P22" s="24">
        <v>189</v>
      </c>
      <c r="Q22" s="24">
        <v>220</v>
      </c>
      <c r="R22" s="24">
        <v>158</v>
      </c>
      <c r="S22" s="24">
        <v>165</v>
      </c>
      <c r="T22" s="24">
        <v>211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48">
        <f>AVERAGE(E22:AQ22)</f>
        <v>181.875</v>
      </c>
    </row>
    <row r="23" spans="1:44" ht="15">
      <c r="A23" s="24">
        <v>18</v>
      </c>
      <c r="B23" s="30">
        <v>145</v>
      </c>
      <c r="C23" s="30" t="s">
        <v>73</v>
      </c>
      <c r="D23" s="11" t="s">
        <v>17</v>
      </c>
      <c r="E23" s="24">
        <v>150</v>
      </c>
      <c r="F23" s="24">
        <v>197</v>
      </c>
      <c r="G23" s="24">
        <v>187</v>
      </c>
      <c r="H23" s="24">
        <v>199</v>
      </c>
      <c r="I23" s="24">
        <v>182</v>
      </c>
      <c r="J23" s="24">
        <v>199</v>
      </c>
      <c r="K23" s="24">
        <v>187</v>
      </c>
      <c r="L23" s="24">
        <v>222</v>
      </c>
      <c r="M23" s="24">
        <v>154</v>
      </c>
      <c r="N23" s="24">
        <v>164</v>
      </c>
      <c r="O23" s="24">
        <v>147</v>
      </c>
      <c r="P23" s="24">
        <v>184</v>
      </c>
      <c r="Q23" s="24">
        <v>153</v>
      </c>
      <c r="R23" s="24">
        <v>188</v>
      </c>
      <c r="S23" s="24">
        <v>184</v>
      </c>
      <c r="T23" s="24">
        <v>159</v>
      </c>
      <c r="U23" s="24">
        <v>199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48">
        <f>AVERAGE(E23:AQ23)</f>
        <v>179.7058823529412</v>
      </c>
    </row>
    <row r="24" spans="1:44" ht="15">
      <c r="A24" s="24">
        <v>19</v>
      </c>
      <c r="B24" s="30">
        <v>3020</v>
      </c>
      <c r="C24" s="30" t="s">
        <v>64</v>
      </c>
      <c r="D24" s="11" t="s">
        <v>16</v>
      </c>
      <c r="E24" s="24">
        <v>156</v>
      </c>
      <c r="F24" s="24">
        <v>201</v>
      </c>
      <c r="G24" s="24">
        <v>159</v>
      </c>
      <c r="H24" s="24">
        <v>224</v>
      </c>
      <c r="I24" s="24">
        <v>169</v>
      </c>
      <c r="J24" s="24">
        <v>166</v>
      </c>
      <c r="K24" s="24">
        <v>192</v>
      </c>
      <c r="L24" s="24">
        <v>209</v>
      </c>
      <c r="M24" s="24">
        <v>190</v>
      </c>
      <c r="N24" s="24">
        <v>146</v>
      </c>
      <c r="O24" s="24">
        <v>187</v>
      </c>
      <c r="P24" s="24">
        <v>160</v>
      </c>
      <c r="Q24" s="24">
        <v>202</v>
      </c>
      <c r="R24" s="24">
        <v>160</v>
      </c>
      <c r="S24" s="24">
        <v>158</v>
      </c>
      <c r="T24" s="24">
        <v>157</v>
      </c>
      <c r="U24" s="24">
        <v>219</v>
      </c>
      <c r="V24" s="24">
        <v>179</v>
      </c>
      <c r="W24" s="24">
        <v>173</v>
      </c>
      <c r="X24" s="24">
        <v>146</v>
      </c>
      <c r="Y24" s="24">
        <v>189</v>
      </c>
      <c r="Z24" s="24">
        <v>201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48">
        <f>AVERAGE(E24:AQ24)</f>
        <v>179.22727272727272</v>
      </c>
    </row>
    <row r="25" spans="1:44" ht="15">
      <c r="A25" s="24">
        <v>20</v>
      </c>
      <c r="B25" s="30">
        <v>1538</v>
      </c>
      <c r="C25" s="30" t="s">
        <v>41</v>
      </c>
      <c r="D25" s="11" t="s">
        <v>16</v>
      </c>
      <c r="E25" s="24">
        <v>142</v>
      </c>
      <c r="F25" s="24">
        <v>158</v>
      </c>
      <c r="G25" s="24">
        <v>183</v>
      </c>
      <c r="H25" s="24">
        <v>182</v>
      </c>
      <c r="I25" s="24">
        <v>244</v>
      </c>
      <c r="J25" s="24">
        <v>200</v>
      </c>
      <c r="K25" s="24">
        <v>160</v>
      </c>
      <c r="L25" s="24">
        <v>168</v>
      </c>
      <c r="M25" s="24">
        <v>186</v>
      </c>
      <c r="N25" s="24">
        <v>226</v>
      </c>
      <c r="O25" s="24">
        <v>210</v>
      </c>
      <c r="P25" s="24">
        <v>148</v>
      </c>
      <c r="Q25" s="24">
        <v>162</v>
      </c>
      <c r="R25" s="24">
        <v>198</v>
      </c>
      <c r="S25" s="24">
        <v>157</v>
      </c>
      <c r="T25" s="24">
        <v>165</v>
      </c>
      <c r="U25" s="24">
        <v>200</v>
      </c>
      <c r="V25" s="24">
        <v>213</v>
      </c>
      <c r="W25" s="24">
        <v>162</v>
      </c>
      <c r="X25" s="24">
        <v>141</v>
      </c>
      <c r="Y25" s="24">
        <v>175</v>
      </c>
      <c r="Z25" s="24">
        <v>162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48">
        <f>AVERAGE(E25:AQ25)</f>
        <v>179.1818181818182</v>
      </c>
    </row>
    <row r="26" spans="1:44" ht="15">
      <c r="A26" s="24">
        <v>21</v>
      </c>
      <c r="B26" s="30">
        <v>1920</v>
      </c>
      <c r="C26" s="30" t="s">
        <v>75</v>
      </c>
      <c r="D26" s="11" t="s">
        <v>18</v>
      </c>
      <c r="E26" s="24">
        <v>193</v>
      </c>
      <c r="F26" s="24">
        <v>146</v>
      </c>
      <c r="G26" s="24">
        <v>184</v>
      </c>
      <c r="H26" s="24">
        <v>206</v>
      </c>
      <c r="I26" s="24">
        <v>157</v>
      </c>
      <c r="J26" s="24">
        <v>183</v>
      </c>
      <c r="K26" s="24">
        <v>170</v>
      </c>
      <c r="L26" s="24">
        <v>192</v>
      </c>
      <c r="M26" s="24">
        <v>208</v>
      </c>
      <c r="N26" s="24">
        <v>151</v>
      </c>
      <c r="O26" s="24">
        <v>203</v>
      </c>
      <c r="P26" s="24">
        <v>156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48">
        <f>AVERAGE(E26:AQ26)</f>
        <v>179.08333333333334</v>
      </c>
    </row>
    <row r="27" spans="1:44" ht="15">
      <c r="A27" s="24">
        <v>22</v>
      </c>
      <c r="B27" s="30">
        <v>2990</v>
      </c>
      <c r="C27" s="30" t="s">
        <v>61</v>
      </c>
      <c r="D27" s="11" t="s">
        <v>18</v>
      </c>
      <c r="E27" s="24">
        <v>156</v>
      </c>
      <c r="F27" s="24">
        <v>158</v>
      </c>
      <c r="G27" s="24">
        <v>210</v>
      </c>
      <c r="H27" s="24">
        <v>152</v>
      </c>
      <c r="I27" s="24">
        <v>155</v>
      </c>
      <c r="J27" s="24">
        <v>226</v>
      </c>
      <c r="K27" s="24">
        <v>159</v>
      </c>
      <c r="L27" s="24">
        <v>207</v>
      </c>
      <c r="M27" s="24">
        <v>179</v>
      </c>
      <c r="N27" s="24">
        <v>205</v>
      </c>
      <c r="O27" s="24">
        <v>144</v>
      </c>
      <c r="P27" s="24">
        <v>182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48">
        <f>AVERAGE(E27:AQ27)</f>
        <v>177.75</v>
      </c>
    </row>
    <row r="28" spans="1:44" ht="15">
      <c r="A28" s="24">
        <v>23</v>
      </c>
      <c r="B28" s="30">
        <v>794</v>
      </c>
      <c r="C28" s="30" t="s">
        <v>63</v>
      </c>
      <c r="D28" s="11" t="s">
        <v>18</v>
      </c>
      <c r="E28" s="24">
        <v>151</v>
      </c>
      <c r="F28" s="24">
        <v>200</v>
      </c>
      <c r="G28" s="24">
        <v>170</v>
      </c>
      <c r="H28" s="24">
        <v>187</v>
      </c>
      <c r="I28" s="24">
        <v>205</v>
      </c>
      <c r="J28" s="24">
        <v>192</v>
      </c>
      <c r="K28" s="24">
        <v>126</v>
      </c>
      <c r="L28" s="24">
        <v>150</v>
      </c>
      <c r="M28" s="24">
        <v>172</v>
      </c>
      <c r="N28" s="24">
        <v>191</v>
      </c>
      <c r="O28" s="24">
        <v>190</v>
      </c>
      <c r="P28" s="24">
        <v>172</v>
      </c>
      <c r="Q28" s="24">
        <v>190</v>
      </c>
      <c r="R28" s="24">
        <v>182</v>
      </c>
      <c r="S28" s="24">
        <v>147</v>
      </c>
      <c r="T28" s="24">
        <v>180</v>
      </c>
      <c r="U28" s="24">
        <v>211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48">
        <f>AVERAGE(E28:AQ28)</f>
        <v>177.41176470588235</v>
      </c>
    </row>
    <row r="29" spans="1:44" ht="15">
      <c r="A29" s="24">
        <v>24</v>
      </c>
      <c r="B29" s="30">
        <v>1759</v>
      </c>
      <c r="C29" s="30" t="s">
        <v>62</v>
      </c>
      <c r="D29" s="11" t="s">
        <v>18</v>
      </c>
      <c r="E29" s="24">
        <v>167</v>
      </c>
      <c r="F29" s="24">
        <v>154</v>
      </c>
      <c r="G29" s="24">
        <v>126</v>
      </c>
      <c r="H29" s="24">
        <v>170</v>
      </c>
      <c r="I29" s="24">
        <v>180</v>
      </c>
      <c r="J29" s="24">
        <v>141</v>
      </c>
      <c r="K29" s="24">
        <v>188</v>
      </c>
      <c r="L29" s="24">
        <v>202</v>
      </c>
      <c r="M29" s="24">
        <v>204</v>
      </c>
      <c r="N29" s="24">
        <v>211</v>
      </c>
      <c r="O29" s="24">
        <v>187</v>
      </c>
      <c r="P29" s="24">
        <v>197</v>
      </c>
      <c r="Q29" s="24">
        <v>197</v>
      </c>
      <c r="R29" s="24">
        <v>169</v>
      </c>
      <c r="S29" s="24">
        <v>165</v>
      </c>
      <c r="T29" s="24">
        <v>203</v>
      </c>
      <c r="U29" s="24">
        <v>152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48">
        <f>AVERAGE(E29:AQ29)</f>
        <v>177.23529411764707</v>
      </c>
    </row>
    <row r="30" spans="1:44" ht="15">
      <c r="A30" s="24">
        <v>25</v>
      </c>
      <c r="B30" s="30">
        <v>628</v>
      </c>
      <c r="C30" s="30" t="s">
        <v>85</v>
      </c>
      <c r="D30" s="11" t="s">
        <v>17</v>
      </c>
      <c r="E30" s="24">
        <v>180</v>
      </c>
      <c r="F30" s="24">
        <v>167</v>
      </c>
      <c r="G30" s="24">
        <v>172</v>
      </c>
      <c r="H30" s="24">
        <v>180</v>
      </c>
      <c r="I30" s="24">
        <v>189</v>
      </c>
      <c r="J30" s="24">
        <v>186</v>
      </c>
      <c r="K30" s="24">
        <v>172</v>
      </c>
      <c r="L30" s="24">
        <v>184</v>
      </c>
      <c r="M30" s="24">
        <v>141</v>
      </c>
      <c r="N30" s="24">
        <v>153</v>
      </c>
      <c r="O30" s="24">
        <v>190</v>
      </c>
      <c r="P30" s="24">
        <v>147</v>
      </c>
      <c r="Q30" s="24">
        <v>194</v>
      </c>
      <c r="R30" s="24">
        <v>163</v>
      </c>
      <c r="S30" s="24">
        <v>185</v>
      </c>
      <c r="T30" s="24">
        <v>156</v>
      </c>
      <c r="U30" s="24">
        <v>169</v>
      </c>
      <c r="V30" s="24">
        <v>186</v>
      </c>
      <c r="W30" s="24">
        <v>221</v>
      </c>
      <c r="X30" s="24">
        <v>233</v>
      </c>
      <c r="Y30" s="24">
        <v>161</v>
      </c>
      <c r="Z30" s="24">
        <v>169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48">
        <f>AVERAGE(E30:AQ30)</f>
        <v>177.1818181818182</v>
      </c>
    </row>
    <row r="31" spans="1:44" ht="15">
      <c r="A31" s="24">
        <v>26</v>
      </c>
      <c r="B31" s="30">
        <v>2027</v>
      </c>
      <c r="C31" s="30" t="s">
        <v>84</v>
      </c>
      <c r="D31" s="11" t="s">
        <v>16</v>
      </c>
      <c r="E31" s="24">
        <v>129</v>
      </c>
      <c r="F31" s="24">
        <v>167</v>
      </c>
      <c r="G31" s="24">
        <v>203</v>
      </c>
      <c r="H31" s="24">
        <v>200</v>
      </c>
      <c r="I31" s="24">
        <v>175</v>
      </c>
      <c r="J31" s="24">
        <v>204</v>
      </c>
      <c r="K31" s="24">
        <v>202</v>
      </c>
      <c r="L31" s="24">
        <v>205</v>
      </c>
      <c r="M31" s="24">
        <v>181</v>
      </c>
      <c r="N31" s="24">
        <v>174</v>
      </c>
      <c r="O31" s="24">
        <v>179</v>
      </c>
      <c r="P31" s="24">
        <v>143</v>
      </c>
      <c r="Q31" s="24">
        <v>193</v>
      </c>
      <c r="R31" s="24">
        <v>141</v>
      </c>
      <c r="S31" s="24">
        <v>173</v>
      </c>
      <c r="T31" s="24">
        <v>156</v>
      </c>
      <c r="U31" s="24">
        <v>182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48">
        <f>AVERAGE(E31:AQ31)</f>
        <v>176.88235294117646</v>
      </c>
    </row>
    <row r="32" spans="1:44" ht="15">
      <c r="A32" s="24">
        <v>27</v>
      </c>
      <c r="B32" s="30">
        <v>1557</v>
      </c>
      <c r="C32" s="30" t="s">
        <v>68</v>
      </c>
      <c r="D32" s="11" t="s">
        <v>16</v>
      </c>
      <c r="E32" s="24">
        <v>176</v>
      </c>
      <c r="F32" s="24">
        <v>215</v>
      </c>
      <c r="G32" s="24">
        <v>134</v>
      </c>
      <c r="H32" s="24">
        <v>186</v>
      </c>
      <c r="I32" s="24">
        <v>159</v>
      </c>
      <c r="J32" s="24">
        <v>224</v>
      </c>
      <c r="K32" s="24">
        <v>167</v>
      </c>
      <c r="L32" s="24">
        <v>126</v>
      </c>
      <c r="M32" s="24">
        <v>147</v>
      </c>
      <c r="N32" s="24">
        <v>191</v>
      </c>
      <c r="O32" s="24">
        <v>166</v>
      </c>
      <c r="P32" s="24">
        <v>174</v>
      </c>
      <c r="Q32" s="24">
        <v>171</v>
      </c>
      <c r="R32" s="24">
        <v>160</v>
      </c>
      <c r="S32" s="24">
        <v>204</v>
      </c>
      <c r="T32" s="24">
        <v>162</v>
      </c>
      <c r="U32" s="24">
        <v>198</v>
      </c>
      <c r="V32" s="24">
        <v>200</v>
      </c>
      <c r="W32" s="24">
        <v>189</v>
      </c>
      <c r="X32" s="24">
        <v>178</v>
      </c>
      <c r="Y32" s="24">
        <v>180</v>
      </c>
      <c r="Z32" s="24">
        <v>174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48">
        <f>AVERAGE(E32:AQ32)</f>
        <v>176.4090909090909</v>
      </c>
    </row>
    <row r="33" spans="1:44" ht="15">
      <c r="A33" s="24">
        <v>28</v>
      </c>
      <c r="B33" s="30">
        <v>2407</v>
      </c>
      <c r="C33" s="30" t="s">
        <v>91</v>
      </c>
      <c r="D33" s="11" t="s">
        <v>16</v>
      </c>
      <c r="E33" s="24">
        <v>165</v>
      </c>
      <c r="F33" s="24">
        <v>202</v>
      </c>
      <c r="G33" s="24">
        <v>170</v>
      </c>
      <c r="H33" s="24">
        <v>235</v>
      </c>
      <c r="I33" s="24">
        <v>199</v>
      </c>
      <c r="J33" s="24">
        <v>166</v>
      </c>
      <c r="K33" s="24">
        <v>200</v>
      </c>
      <c r="L33" s="24">
        <v>199</v>
      </c>
      <c r="M33" s="24">
        <v>157</v>
      </c>
      <c r="N33" s="24">
        <v>130</v>
      </c>
      <c r="O33" s="24">
        <v>136</v>
      </c>
      <c r="P33" s="24">
        <v>213</v>
      </c>
      <c r="Q33" s="24">
        <v>162</v>
      </c>
      <c r="R33" s="24">
        <v>141</v>
      </c>
      <c r="S33" s="24">
        <v>175</v>
      </c>
      <c r="T33" s="24">
        <v>162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148">
        <f>AVERAGE(E33:AQ33)</f>
        <v>175.75</v>
      </c>
    </row>
    <row r="34" spans="1:44" ht="15">
      <c r="A34" s="24">
        <v>29</v>
      </c>
      <c r="B34" s="30">
        <v>1608</v>
      </c>
      <c r="C34" s="30" t="s">
        <v>65</v>
      </c>
      <c r="D34" s="11" t="s">
        <v>17</v>
      </c>
      <c r="E34" s="24">
        <v>146</v>
      </c>
      <c r="F34" s="24">
        <v>151</v>
      </c>
      <c r="G34" s="24">
        <v>172</v>
      </c>
      <c r="H34" s="24">
        <v>157</v>
      </c>
      <c r="I34" s="24">
        <v>183</v>
      </c>
      <c r="J34" s="24">
        <v>205</v>
      </c>
      <c r="K34" s="24">
        <v>181</v>
      </c>
      <c r="L34" s="24">
        <v>168</v>
      </c>
      <c r="M34" s="24">
        <v>199</v>
      </c>
      <c r="N34" s="24">
        <v>139</v>
      </c>
      <c r="O34" s="24">
        <v>204</v>
      </c>
      <c r="P34" s="24">
        <v>179</v>
      </c>
      <c r="Q34" s="24">
        <v>198</v>
      </c>
      <c r="R34" s="24">
        <v>199</v>
      </c>
      <c r="S34" s="24">
        <v>166</v>
      </c>
      <c r="T34" s="24">
        <v>169</v>
      </c>
      <c r="U34" s="24">
        <v>209</v>
      </c>
      <c r="V34" s="24">
        <v>124</v>
      </c>
      <c r="W34" s="24">
        <v>214</v>
      </c>
      <c r="X34" s="24">
        <v>156</v>
      </c>
      <c r="Y34" s="24">
        <v>166</v>
      </c>
      <c r="Z34" s="24">
        <v>163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148">
        <f>AVERAGE(E34:AQ34)</f>
        <v>174.9090909090909</v>
      </c>
    </row>
    <row r="35" spans="1:44" ht="15">
      <c r="A35" s="24">
        <v>30</v>
      </c>
      <c r="B35" s="30">
        <v>2023</v>
      </c>
      <c r="C35" s="30" t="s">
        <v>44</v>
      </c>
      <c r="D35" s="11" t="s">
        <v>17</v>
      </c>
      <c r="E35" s="24">
        <v>213</v>
      </c>
      <c r="F35" s="24">
        <v>228</v>
      </c>
      <c r="G35" s="24">
        <v>155</v>
      </c>
      <c r="H35" s="24">
        <v>167</v>
      </c>
      <c r="I35" s="24">
        <v>221</v>
      </c>
      <c r="J35" s="24">
        <v>198</v>
      </c>
      <c r="K35" s="24">
        <v>181</v>
      </c>
      <c r="L35" s="24">
        <v>154</v>
      </c>
      <c r="M35" s="24">
        <v>169</v>
      </c>
      <c r="N35" s="24">
        <v>170</v>
      </c>
      <c r="O35" s="24">
        <v>163</v>
      </c>
      <c r="P35" s="24">
        <v>176</v>
      </c>
      <c r="Q35" s="24">
        <v>187</v>
      </c>
      <c r="R35" s="24">
        <v>167</v>
      </c>
      <c r="S35" s="24">
        <v>150</v>
      </c>
      <c r="T35" s="24">
        <v>170</v>
      </c>
      <c r="U35" s="24">
        <v>142</v>
      </c>
      <c r="V35" s="29">
        <v>169</v>
      </c>
      <c r="W35" s="29">
        <v>161</v>
      </c>
      <c r="X35" s="29">
        <v>179</v>
      </c>
      <c r="Y35" s="29">
        <v>158</v>
      </c>
      <c r="Z35" s="29">
        <v>154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148">
        <f>AVERAGE(E35:AQ35)</f>
        <v>174.1818181818182</v>
      </c>
    </row>
    <row r="36" spans="1:44" ht="15">
      <c r="A36" s="24">
        <v>31</v>
      </c>
      <c r="B36" s="30">
        <v>69</v>
      </c>
      <c r="C36" s="30" t="s">
        <v>86</v>
      </c>
      <c r="D36" s="11" t="s">
        <v>18</v>
      </c>
      <c r="E36" s="24">
        <v>167</v>
      </c>
      <c r="F36" s="24">
        <v>152</v>
      </c>
      <c r="G36" s="24">
        <v>171</v>
      </c>
      <c r="H36" s="24">
        <v>179</v>
      </c>
      <c r="I36" s="24">
        <v>187</v>
      </c>
      <c r="J36" s="24">
        <v>190</v>
      </c>
      <c r="K36" s="24">
        <v>184</v>
      </c>
      <c r="L36" s="24">
        <v>133</v>
      </c>
      <c r="M36" s="24">
        <v>177</v>
      </c>
      <c r="N36" s="24">
        <v>185</v>
      </c>
      <c r="O36" s="24">
        <v>192</v>
      </c>
      <c r="P36" s="24">
        <v>171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148">
        <f>AVERAGE(E36:AQ36)</f>
        <v>174</v>
      </c>
    </row>
    <row r="37" spans="1:44" ht="15">
      <c r="A37" s="24">
        <v>32</v>
      </c>
      <c r="B37" s="30">
        <v>189</v>
      </c>
      <c r="C37" s="30" t="s">
        <v>89</v>
      </c>
      <c r="D37" s="11" t="s">
        <v>17</v>
      </c>
      <c r="E37" s="24">
        <v>189</v>
      </c>
      <c r="F37" s="24">
        <v>169</v>
      </c>
      <c r="G37" s="24">
        <v>145</v>
      </c>
      <c r="H37" s="24">
        <v>200</v>
      </c>
      <c r="I37" s="24">
        <v>192</v>
      </c>
      <c r="J37" s="24">
        <v>165</v>
      </c>
      <c r="K37" s="24">
        <v>175</v>
      </c>
      <c r="L37" s="24">
        <v>160</v>
      </c>
      <c r="M37" s="24">
        <v>183</v>
      </c>
      <c r="N37" s="24">
        <v>172</v>
      </c>
      <c r="O37" s="24">
        <v>161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148">
        <f>AVERAGE(E37:AQ37)</f>
        <v>173.72727272727272</v>
      </c>
    </row>
    <row r="38" spans="1:44" ht="15">
      <c r="A38" s="24">
        <v>33</v>
      </c>
      <c r="B38" s="30">
        <v>1764</v>
      </c>
      <c r="C38" s="30" t="s">
        <v>34</v>
      </c>
      <c r="D38" s="11" t="s">
        <v>17</v>
      </c>
      <c r="E38" s="27">
        <v>149</v>
      </c>
      <c r="F38" s="27">
        <v>179</v>
      </c>
      <c r="G38" s="27">
        <v>150</v>
      </c>
      <c r="H38" s="27">
        <v>167</v>
      </c>
      <c r="I38" s="27">
        <v>172</v>
      </c>
      <c r="J38" s="27">
        <v>208</v>
      </c>
      <c r="K38" s="24">
        <v>195</v>
      </c>
      <c r="L38" s="24">
        <v>168</v>
      </c>
      <c r="M38" s="24">
        <v>197</v>
      </c>
      <c r="N38" s="24">
        <v>188</v>
      </c>
      <c r="O38" s="24">
        <v>160</v>
      </c>
      <c r="P38" s="24">
        <v>222</v>
      </c>
      <c r="Q38" s="24">
        <v>178</v>
      </c>
      <c r="R38" s="24">
        <v>222</v>
      </c>
      <c r="S38" s="24">
        <v>124</v>
      </c>
      <c r="T38" s="24">
        <v>160</v>
      </c>
      <c r="U38" s="24">
        <v>150</v>
      </c>
      <c r="V38" s="24">
        <v>189</v>
      </c>
      <c r="W38" s="24">
        <v>153</v>
      </c>
      <c r="X38" s="24">
        <v>168</v>
      </c>
      <c r="Y38" s="24">
        <v>189</v>
      </c>
      <c r="Z38" s="24">
        <v>177</v>
      </c>
      <c r="AA38" s="24">
        <v>184</v>
      </c>
      <c r="AB38" s="24">
        <v>155</v>
      </c>
      <c r="AC38" s="24">
        <v>187</v>
      </c>
      <c r="AD38" s="24">
        <v>164</v>
      </c>
      <c r="AE38" s="24">
        <v>164</v>
      </c>
      <c r="AF38" s="24">
        <v>184</v>
      </c>
      <c r="AG38" s="24">
        <v>156</v>
      </c>
      <c r="AH38" s="24">
        <v>149</v>
      </c>
      <c r="AI38" s="24">
        <v>164</v>
      </c>
      <c r="AJ38" s="24">
        <v>156</v>
      </c>
      <c r="AK38" s="24">
        <v>211</v>
      </c>
      <c r="AL38" s="24">
        <v>143</v>
      </c>
      <c r="AM38" s="24">
        <v>186</v>
      </c>
      <c r="AN38" s="24"/>
      <c r="AO38" s="24"/>
      <c r="AP38" s="24"/>
      <c r="AQ38" s="24"/>
      <c r="AR38" s="148">
        <f>AVERAGE(E38:AQ38)</f>
        <v>173.37142857142857</v>
      </c>
    </row>
    <row r="39" spans="1:44" ht="15">
      <c r="A39" s="24">
        <v>34</v>
      </c>
      <c r="B39" s="30">
        <v>10030</v>
      </c>
      <c r="C39" s="30" t="s">
        <v>43</v>
      </c>
      <c r="D39" s="11" t="s">
        <v>17</v>
      </c>
      <c r="E39" s="24">
        <v>169</v>
      </c>
      <c r="F39" s="24">
        <v>157</v>
      </c>
      <c r="G39" s="24">
        <v>158</v>
      </c>
      <c r="H39" s="24">
        <v>179</v>
      </c>
      <c r="I39" s="24">
        <v>141</v>
      </c>
      <c r="J39" s="24">
        <v>158</v>
      </c>
      <c r="K39" s="24">
        <v>144</v>
      </c>
      <c r="L39" s="24">
        <v>192</v>
      </c>
      <c r="M39" s="24">
        <v>185</v>
      </c>
      <c r="N39" s="24">
        <v>166</v>
      </c>
      <c r="O39" s="24">
        <v>189</v>
      </c>
      <c r="P39" s="24">
        <v>212</v>
      </c>
      <c r="Q39" s="24">
        <v>173</v>
      </c>
      <c r="R39" s="24">
        <v>155</v>
      </c>
      <c r="S39" s="24">
        <v>186</v>
      </c>
      <c r="T39" s="24">
        <v>148</v>
      </c>
      <c r="U39" s="24">
        <v>184</v>
      </c>
      <c r="V39" s="24">
        <v>168</v>
      </c>
      <c r="W39" s="24">
        <v>156</v>
      </c>
      <c r="X39" s="24">
        <v>167</v>
      </c>
      <c r="Y39" s="24">
        <v>208</v>
      </c>
      <c r="Z39" s="24">
        <v>157</v>
      </c>
      <c r="AA39" s="24">
        <v>165</v>
      </c>
      <c r="AB39" s="24">
        <v>203</v>
      </c>
      <c r="AC39" s="24">
        <v>208</v>
      </c>
      <c r="AD39" s="24">
        <v>181</v>
      </c>
      <c r="AE39" s="24">
        <v>171</v>
      </c>
      <c r="AF39" s="24">
        <v>171</v>
      </c>
      <c r="AG39" s="24">
        <v>215</v>
      </c>
      <c r="AH39" s="24">
        <v>148</v>
      </c>
      <c r="AI39" s="24">
        <v>138</v>
      </c>
      <c r="AJ39" s="24">
        <v>168</v>
      </c>
      <c r="AK39" s="24">
        <v>172</v>
      </c>
      <c r="AL39" s="24">
        <v>168</v>
      </c>
      <c r="AM39" s="24"/>
      <c r="AN39" s="24"/>
      <c r="AO39" s="24"/>
      <c r="AP39" s="24"/>
      <c r="AQ39" s="24"/>
      <c r="AR39" s="148">
        <f>AVERAGE(E39:AQ39)</f>
        <v>172.35294117647058</v>
      </c>
    </row>
    <row r="40" spans="1:44" ht="15">
      <c r="A40" s="24">
        <v>35</v>
      </c>
      <c r="B40" s="30">
        <v>1224</v>
      </c>
      <c r="C40" s="30" t="s">
        <v>69</v>
      </c>
      <c r="D40" s="11" t="s">
        <v>16</v>
      </c>
      <c r="E40" s="24">
        <v>110</v>
      </c>
      <c r="F40" s="24">
        <v>160</v>
      </c>
      <c r="G40" s="24">
        <v>182</v>
      </c>
      <c r="H40" s="24">
        <v>173</v>
      </c>
      <c r="I40" s="24">
        <v>170</v>
      </c>
      <c r="J40" s="24">
        <v>136</v>
      </c>
      <c r="K40" s="24">
        <v>172</v>
      </c>
      <c r="L40" s="24">
        <v>174</v>
      </c>
      <c r="M40" s="24">
        <v>212</v>
      </c>
      <c r="N40" s="30">
        <v>189</v>
      </c>
      <c r="O40" s="24">
        <v>162</v>
      </c>
      <c r="P40" s="24">
        <v>182</v>
      </c>
      <c r="Q40" s="24">
        <v>190</v>
      </c>
      <c r="R40" s="24">
        <v>149</v>
      </c>
      <c r="S40" s="24">
        <v>192</v>
      </c>
      <c r="T40" s="24">
        <v>212</v>
      </c>
      <c r="U40" s="24">
        <v>157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148">
        <f>AVERAGE(E40:AQ40)</f>
        <v>171.88235294117646</v>
      </c>
    </row>
    <row r="41" spans="1:44" ht="15">
      <c r="A41" s="24">
        <v>36</v>
      </c>
      <c r="B41" s="30">
        <v>2037</v>
      </c>
      <c r="C41" s="30" t="s">
        <v>87</v>
      </c>
      <c r="D41" s="11" t="s">
        <v>17</v>
      </c>
      <c r="E41" s="24">
        <v>155</v>
      </c>
      <c r="F41" s="24">
        <v>165</v>
      </c>
      <c r="G41" s="24">
        <v>186</v>
      </c>
      <c r="H41" s="24">
        <v>221</v>
      </c>
      <c r="I41" s="24">
        <v>139</v>
      </c>
      <c r="J41" s="24">
        <v>174</v>
      </c>
      <c r="K41" s="24">
        <v>168</v>
      </c>
      <c r="L41" s="24">
        <v>151</v>
      </c>
      <c r="M41" s="24">
        <v>159</v>
      </c>
      <c r="N41" s="24">
        <v>203</v>
      </c>
      <c r="O41" s="24">
        <v>165</v>
      </c>
      <c r="P41" s="24">
        <v>160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148">
        <f>AVERAGE(E41:AQ41)</f>
        <v>170.5</v>
      </c>
    </row>
    <row r="42" spans="1:44" ht="15">
      <c r="A42" s="24">
        <v>37</v>
      </c>
      <c r="B42" s="30">
        <v>2100</v>
      </c>
      <c r="C42" s="30" t="s">
        <v>74</v>
      </c>
      <c r="D42" s="11" t="s">
        <v>17</v>
      </c>
      <c r="E42" s="24">
        <v>201</v>
      </c>
      <c r="F42" s="24">
        <v>183</v>
      </c>
      <c r="G42" s="24">
        <v>163</v>
      </c>
      <c r="H42" s="24">
        <v>171</v>
      </c>
      <c r="I42" s="24">
        <v>157</v>
      </c>
      <c r="J42" s="24">
        <v>149</v>
      </c>
      <c r="K42" s="24">
        <v>163</v>
      </c>
      <c r="L42" s="24">
        <v>179</v>
      </c>
      <c r="M42" s="24">
        <v>164</v>
      </c>
      <c r="N42" s="24">
        <v>177</v>
      </c>
      <c r="O42" s="24">
        <v>185</v>
      </c>
      <c r="P42" s="24">
        <v>150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148">
        <f>AVERAGE(E42:AQ42)</f>
        <v>170.16666666666666</v>
      </c>
    </row>
    <row r="43" spans="1:44" ht="15">
      <c r="A43" s="24">
        <v>38</v>
      </c>
      <c r="B43" s="30">
        <v>743</v>
      </c>
      <c r="C43" s="30" t="s">
        <v>77</v>
      </c>
      <c r="D43" s="11" t="s">
        <v>18</v>
      </c>
      <c r="E43" s="24">
        <v>190</v>
      </c>
      <c r="F43" s="24">
        <v>118</v>
      </c>
      <c r="G43" s="24">
        <v>187</v>
      </c>
      <c r="H43" s="24">
        <v>172</v>
      </c>
      <c r="I43" s="24">
        <v>201</v>
      </c>
      <c r="J43" s="24">
        <v>182</v>
      </c>
      <c r="K43" s="24">
        <v>154</v>
      </c>
      <c r="L43" s="24">
        <v>139</v>
      </c>
      <c r="M43" s="24">
        <v>161</v>
      </c>
      <c r="N43" s="24">
        <v>178</v>
      </c>
      <c r="O43" s="24">
        <v>179</v>
      </c>
      <c r="P43" s="24">
        <v>169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148">
        <f>AVERAGE(E43:AQ43)</f>
        <v>169.16666666666666</v>
      </c>
    </row>
    <row r="44" spans="1:44" ht="15">
      <c r="A44" s="24">
        <v>39</v>
      </c>
      <c r="B44" s="30">
        <v>2017</v>
      </c>
      <c r="C44" s="30" t="s">
        <v>70</v>
      </c>
      <c r="D44" s="11" t="s">
        <v>16</v>
      </c>
      <c r="E44" s="24">
        <v>173</v>
      </c>
      <c r="F44" s="24">
        <v>171</v>
      </c>
      <c r="G44" s="24">
        <v>184</v>
      </c>
      <c r="H44" s="24">
        <v>160</v>
      </c>
      <c r="I44" s="24">
        <v>156</v>
      </c>
      <c r="J44" s="24">
        <v>182</v>
      </c>
      <c r="K44" s="24">
        <v>183</v>
      </c>
      <c r="L44" s="24">
        <v>173</v>
      </c>
      <c r="M44" s="24">
        <v>197</v>
      </c>
      <c r="N44" s="24">
        <v>151</v>
      </c>
      <c r="O44" s="24">
        <v>162</v>
      </c>
      <c r="P44" s="24">
        <v>175</v>
      </c>
      <c r="Q44" s="24">
        <v>145</v>
      </c>
      <c r="R44" s="24">
        <v>152</v>
      </c>
      <c r="S44" s="24">
        <v>179</v>
      </c>
      <c r="T44" s="24">
        <v>148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148">
        <f>AVERAGE(E44:AQ44)</f>
        <v>168.1875</v>
      </c>
    </row>
    <row r="45" spans="1:44" ht="15">
      <c r="A45" s="24">
        <v>40</v>
      </c>
      <c r="B45" s="30">
        <v>1536</v>
      </c>
      <c r="C45" s="30" t="s">
        <v>56</v>
      </c>
      <c r="D45" s="11" t="s">
        <v>16</v>
      </c>
      <c r="E45" s="24">
        <v>169</v>
      </c>
      <c r="F45" s="24">
        <v>190</v>
      </c>
      <c r="G45" s="24">
        <v>177</v>
      </c>
      <c r="H45" s="24">
        <v>155</v>
      </c>
      <c r="I45" s="24">
        <v>140</v>
      </c>
      <c r="J45" s="24">
        <v>200</v>
      </c>
      <c r="K45" s="24">
        <v>158</v>
      </c>
      <c r="L45" s="24">
        <v>148</v>
      </c>
      <c r="M45" s="24">
        <v>184</v>
      </c>
      <c r="N45" s="24">
        <v>134</v>
      </c>
      <c r="O45" s="24">
        <v>192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148">
        <f>AVERAGE(E45:AQ45)</f>
        <v>167.9090909090909</v>
      </c>
    </row>
    <row r="46" spans="1:44" ht="15">
      <c r="A46" s="24">
        <v>41</v>
      </c>
      <c r="B46" s="30">
        <v>1050</v>
      </c>
      <c r="C46" s="30" t="s">
        <v>60</v>
      </c>
      <c r="D46" s="11" t="s">
        <v>18</v>
      </c>
      <c r="E46" s="24">
        <v>157</v>
      </c>
      <c r="F46" s="24">
        <v>185</v>
      </c>
      <c r="G46" s="24">
        <v>129</v>
      </c>
      <c r="H46" s="24">
        <v>140</v>
      </c>
      <c r="I46" s="24">
        <v>217</v>
      </c>
      <c r="J46" s="24">
        <v>149</v>
      </c>
      <c r="K46" s="24">
        <v>179</v>
      </c>
      <c r="L46" s="24">
        <v>156</v>
      </c>
      <c r="M46" s="24">
        <v>162</v>
      </c>
      <c r="N46" s="24">
        <v>175</v>
      </c>
      <c r="O46" s="24">
        <v>195</v>
      </c>
      <c r="P46" s="24">
        <v>164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148">
        <f>AVERAGE(E46:AQ46)</f>
        <v>167.33333333333334</v>
      </c>
    </row>
    <row r="47" spans="1:44" ht="15">
      <c r="A47" s="24">
        <v>42</v>
      </c>
      <c r="B47" s="30">
        <v>1774</v>
      </c>
      <c r="C47" s="30" t="s">
        <v>71</v>
      </c>
      <c r="D47" s="11" t="s">
        <v>16</v>
      </c>
      <c r="E47" s="24">
        <v>118</v>
      </c>
      <c r="F47" s="24">
        <v>170</v>
      </c>
      <c r="G47" s="24">
        <v>170</v>
      </c>
      <c r="H47" s="24">
        <v>195</v>
      </c>
      <c r="I47" s="24">
        <v>187</v>
      </c>
      <c r="J47" s="24">
        <v>150</v>
      </c>
      <c r="K47" s="24">
        <v>162</v>
      </c>
      <c r="L47" s="24">
        <v>146</v>
      </c>
      <c r="M47" s="24">
        <v>158</v>
      </c>
      <c r="N47" s="24">
        <v>189</v>
      </c>
      <c r="O47" s="24">
        <v>187</v>
      </c>
      <c r="P47" s="24">
        <v>166</v>
      </c>
      <c r="Q47" s="24">
        <v>167</v>
      </c>
      <c r="R47" s="24">
        <v>155</v>
      </c>
      <c r="S47" s="24">
        <v>188</v>
      </c>
      <c r="T47" s="24">
        <v>157</v>
      </c>
      <c r="U47" s="24">
        <v>158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148">
        <f>AVERAGE(E47:AQ47)</f>
        <v>166.05882352941177</v>
      </c>
    </row>
    <row r="48" spans="1:44" ht="15">
      <c r="A48" s="24">
        <v>43</v>
      </c>
      <c r="B48" s="30">
        <v>1722</v>
      </c>
      <c r="C48" s="30" t="s">
        <v>66</v>
      </c>
      <c r="D48" s="11" t="s">
        <v>17</v>
      </c>
      <c r="E48" s="24">
        <v>171</v>
      </c>
      <c r="F48" s="24">
        <v>163</v>
      </c>
      <c r="G48" s="24">
        <v>138</v>
      </c>
      <c r="H48" s="24">
        <v>173</v>
      </c>
      <c r="I48" s="24">
        <v>137</v>
      </c>
      <c r="J48" s="24">
        <v>149</v>
      </c>
      <c r="K48" s="24">
        <v>172</v>
      </c>
      <c r="L48" s="24">
        <v>142</v>
      </c>
      <c r="M48" s="24">
        <v>165</v>
      </c>
      <c r="N48" s="24">
        <v>243</v>
      </c>
      <c r="O48" s="24">
        <v>147</v>
      </c>
      <c r="P48" s="24">
        <v>191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148">
        <f>AVERAGE(E48:AQ48)</f>
        <v>165.91666666666666</v>
      </c>
    </row>
    <row r="49" spans="1:44" ht="15">
      <c r="A49" s="24">
        <v>44</v>
      </c>
      <c r="B49" s="30">
        <v>214</v>
      </c>
      <c r="C49" s="30" t="s">
        <v>90</v>
      </c>
      <c r="D49" s="11" t="s">
        <v>17</v>
      </c>
      <c r="E49" s="24">
        <v>214</v>
      </c>
      <c r="F49" s="24">
        <v>155</v>
      </c>
      <c r="G49" s="24">
        <v>178</v>
      </c>
      <c r="H49" s="24">
        <v>121</v>
      </c>
      <c r="I49" s="24">
        <v>183</v>
      </c>
      <c r="J49" s="24">
        <v>142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148">
        <f>AVERAGE(E49:AQ49)</f>
        <v>165.5</v>
      </c>
    </row>
    <row r="50" spans="1:44" ht="15">
      <c r="A50" s="24">
        <v>45</v>
      </c>
      <c r="B50" s="30">
        <v>10031</v>
      </c>
      <c r="C50" s="30" t="s">
        <v>35</v>
      </c>
      <c r="D50" s="11" t="s">
        <v>18</v>
      </c>
      <c r="E50" s="24">
        <v>174</v>
      </c>
      <c r="F50" s="24">
        <v>172</v>
      </c>
      <c r="G50" s="24">
        <v>158</v>
      </c>
      <c r="H50" s="24">
        <v>176</v>
      </c>
      <c r="I50" s="24">
        <v>168</v>
      </c>
      <c r="J50" s="24">
        <v>192</v>
      </c>
      <c r="K50" s="24">
        <v>158</v>
      </c>
      <c r="L50" s="24">
        <v>174</v>
      </c>
      <c r="M50" s="24">
        <v>138</v>
      </c>
      <c r="N50" s="24">
        <v>154</v>
      </c>
      <c r="O50" s="24">
        <v>156</v>
      </c>
      <c r="P50" s="24">
        <v>189</v>
      </c>
      <c r="Q50" s="24">
        <v>193</v>
      </c>
      <c r="R50" s="24">
        <v>150</v>
      </c>
      <c r="S50" s="24">
        <v>135</v>
      </c>
      <c r="T50" s="24">
        <v>192</v>
      </c>
      <c r="U50" s="24">
        <v>159</v>
      </c>
      <c r="V50" s="24">
        <v>150</v>
      </c>
      <c r="W50" s="24">
        <v>197</v>
      </c>
      <c r="X50" s="24">
        <v>162</v>
      </c>
      <c r="Y50" s="24">
        <v>144</v>
      </c>
      <c r="Z50" s="24">
        <v>180</v>
      </c>
      <c r="AA50" s="24">
        <v>126</v>
      </c>
      <c r="AB50" s="24">
        <v>158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148">
        <f>AVERAGE(E50:AQ50)</f>
        <v>164.79166666666666</v>
      </c>
    </row>
    <row r="51" spans="1:44" ht="15">
      <c r="A51" s="24">
        <v>46</v>
      </c>
      <c r="B51" s="30">
        <v>2051</v>
      </c>
      <c r="C51" s="30" t="s">
        <v>49</v>
      </c>
      <c r="D51" s="11" t="s">
        <v>17</v>
      </c>
      <c r="E51" s="24">
        <v>162</v>
      </c>
      <c r="F51" s="24">
        <v>200</v>
      </c>
      <c r="G51" s="24">
        <v>190</v>
      </c>
      <c r="H51" s="24">
        <v>186</v>
      </c>
      <c r="I51" s="24">
        <v>184</v>
      </c>
      <c r="J51" s="24">
        <v>175</v>
      </c>
      <c r="K51" s="24">
        <v>155</v>
      </c>
      <c r="L51" s="24">
        <v>154</v>
      </c>
      <c r="M51" s="24">
        <v>165</v>
      </c>
      <c r="N51" s="24">
        <v>158</v>
      </c>
      <c r="O51" s="24">
        <v>143</v>
      </c>
      <c r="P51" s="24">
        <v>147</v>
      </c>
      <c r="Q51" s="24">
        <v>148</v>
      </c>
      <c r="R51" s="24">
        <v>164</v>
      </c>
      <c r="S51" s="24">
        <v>164</v>
      </c>
      <c r="T51" s="24">
        <v>188</v>
      </c>
      <c r="U51" s="24">
        <v>171</v>
      </c>
      <c r="V51" s="24">
        <v>136</v>
      </c>
      <c r="W51" s="24">
        <v>150</v>
      </c>
      <c r="X51" s="24">
        <v>172</v>
      </c>
      <c r="Y51" s="24">
        <v>189</v>
      </c>
      <c r="Z51" s="24">
        <v>145</v>
      </c>
      <c r="AA51" s="24">
        <v>143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148">
        <f>AVERAGE(E51:AQ51)</f>
        <v>164.7391304347826</v>
      </c>
    </row>
    <row r="52" spans="1:44" ht="15">
      <c r="A52" s="24">
        <v>47</v>
      </c>
      <c r="B52" s="30">
        <v>2242</v>
      </c>
      <c r="C52" s="30" t="s">
        <v>54</v>
      </c>
      <c r="D52" s="11" t="s">
        <v>17</v>
      </c>
      <c r="E52" s="24">
        <v>176</v>
      </c>
      <c r="F52" s="24">
        <v>203</v>
      </c>
      <c r="G52" s="24">
        <v>147</v>
      </c>
      <c r="H52" s="24">
        <v>157</v>
      </c>
      <c r="I52" s="24">
        <v>113</v>
      </c>
      <c r="J52" s="24">
        <v>203</v>
      </c>
      <c r="K52" s="24">
        <v>137</v>
      </c>
      <c r="L52" s="24">
        <v>144</v>
      </c>
      <c r="M52" s="24">
        <v>171</v>
      </c>
      <c r="N52" s="24">
        <v>149</v>
      </c>
      <c r="O52" s="24">
        <v>148</v>
      </c>
      <c r="P52" s="24">
        <v>214</v>
      </c>
      <c r="Q52" s="24">
        <v>181</v>
      </c>
      <c r="R52" s="24">
        <v>145</v>
      </c>
      <c r="S52" s="24">
        <v>171</v>
      </c>
      <c r="T52" s="24">
        <v>171</v>
      </c>
      <c r="U52" s="24">
        <v>164</v>
      </c>
      <c r="V52" s="24">
        <v>166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148">
        <f>AVERAGE(E52:AQ52)</f>
        <v>164.44444444444446</v>
      </c>
    </row>
    <row r="53" spans="1:44" ht="15">
      <c r="A53" s="24">
        <v>48</v>
      </c>
      <c r="B53" s="30">
        <v>225</v>
      </c>
      <c r="C53" s="30" t="s">
        <v>80</v>
      </c>
      <c r="D53" s="11" t="s">
        <v>18</v>
      </c>
      <c r="E53" s="24">
        <v>160</v>
      </c>
      <c r="F53" s="24">
        <v>142</v>
      </c>
      <c r="G53" s="24">
        <v>160</v>
      </c>
      <c r="H53" s="24">
        <v>149</v>
      </c>
      <c r="I53" s="24">
        <v>160</v>
      </c>
      <c r="J53" s="24">
        <v>210</v>
      </c>
      <c r="K53" s="24">
        <v>166</v>
      </c>
      <c r="L53" s="24">
        <v>176</v>
      </c>
      <c r="M53" s="24">
        <v>161</v>
      </c>
      <c r="N53" s="24">
        <v>169</v>
      </c>
      <c r="O53" s="24">
        <v>159</v>
      </c>
      <c r="P53" s="24">
        <v>148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148">
        <f>AVERAGE(E53:AQ53)</f>
        <v>163.33333333333334</v>
      </c>
    </row>
    <row r="54" spans="1:44" ht="15">
      <c r="A54" s="24">
        <v>49</v>
      </c>
      <c r="B54" s="30">
        <v>2120</v>
      </c>
      <c r="C54" s="30" t="s">
        <v>79</v>
      </c>
      <c r="D54" s="11" t="s">
        <v>16</v>
      </c>
      <c r="E54" s="24">
        <v>148</v>
      </c>
      <c r="F54" s="24">
        <v>167</v>
      </c>
      <c r="G54" s="24">
        <v>153</v>
      </c>
      <c r="H54" s="24">
        <v>163</v>
      </c>
      <c r="I54" s="24">
        <v>175</v>
      </c>
      <c r="J54" s="24">
        <v>174</v>
      </c>
      <c r="K54" s="24">
        <v>146</v>
      </c>
      <c r="L54" s="24">
        <v>172</v>
      </c>
      <c r="M54" s="24">
        <v>181</v>
      </c>
      <c r="N54" s="24">
        <v>140</v>
      </c>
      <c r="O54" s="24">
        <v>170</v>
      </c>
      <c r="P54" s="24">
        <v>163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148">
        <f>AVERAGE(E54:AQ54)</f>
        <v>162.66666666666666</v>
      </c>
    </row>
    <row r="55" spans="1:44" ht="15">
      <c r="A55" s="24">
        <v>50</v>
      </c>
      <c r="B55" s="30">
        <v>1609</v>
      </c>
      <c r="C55" s="30" t="s">
        <v>88</v>
      </c>
      <c r="D55" s="11" t="s">
        <v>18</v>
      </c>
      <c r="E55" s="24">
        <v>154</v>
      </c>
      <c r="F55" s="24">
        <v>141</v>
      </c>
      <c r="G55" s="24">
        <v>203</v>
      </c>
      <c r="H55" s="24">
        <v>146</v>
      </c>
      <c r="I55" s="24">
        <v>131</v>
      </c>
      <c r="J55" s="24">
        <v>165</v>
      </c>
      <c r="K55" s="24">
        <v>134</v>
      </c>
      <c r="L55" s="24">
        <v>192</v>
      </c>
      <c r="M55" s="24">
        <v>169</v>
      </c>
      <c r="N55" s="24">
        <v>155</v>
      </c>
      <c r="O55" s="24">
        <v>178</v>
      </c>
      <c r="P55" s="24">
        <v>181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148">
        <f>AVERAGE(E55:AQ55)</f>
        <v>162.41666666666666</v>
      </c>
    </row>
    <row r="56" spans="1:44" ht="15">
      <c r="A56" s="24">
        <v>51</v>
      </c>
      <c r="B56" s="30">
        <v>2167</v>
      </c>
      <c r="C56" s="30" t="s">
        <v>50</v>
      </c>
      <c r="D56" s="11" t="s">
        <v>16</v>
      </c>
      <c r="E56" s="24">
        <v>174</v>
      </c>
      <c r="F56" s="24">
        <v>132</v>
      </c>
      <c r="G56" s="24">
        <v>225</v>
      </c>
      <c r="H56" s="24">
        <v>137</v>
      </c>
      <c r="I56" s="24">
        <v>191</v>
      </c>
      <c r="J56" s="24">
        <v>150</v>
      </c>
      <c r="K56" s="24">
        <v>154</v>
      </c>
      <c r="L56" s="24">
        <v>160</v>
      </c>
      <c r="M56" s="24">
        <v>192</v>
      </c>
      <c r="N56" s="24">
        <v>148</v>
      </c>
      <c r="O56" s="24">
        <v>154</v>
      </c>
      <c r="P56" s="24">
        <v>138</v>
      </c>
      <c r="Q56" s="24">
        <v>193</v>
      </c>
      <c r="R56" s="24">
        <v>153</v>
      </c>
      <c r="S56" s="24">
        <v>135</v>
      </c>
      <c r="T56" s="24">
        <v>162</v>
      </c>
      <c r="U56" s="24">
        <v>144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148">
        <f>AVERAGE(E56:AQ56)</f>
        <v>161.2941176470588</v>
      </c>
    </row>
    <row r="57" spans="1:44" ht="15">
      <c r="A57" s="24">
        <v>52</v>
      </c>
      <c r="B57" s="30">
        <v>2993</v>
      </c>
      <c r="C57" s="30" t="s">
        <v>37</v>
      </c>
      <c r="D57" s="11" t="s">
        <v>17</v>
      </c>
      <c r="E57" s="24">
        <v>142</v>
      </c>
      <c r="F57" s="24">
        <v>114</v>
      </c>
      <c r="G57" s="24">
        <v>201</v>
      </c>
      <c r="H57" s="24">
        <v>171</v>
      </c>
      <c r="I57" s="24">
        <v>144</v>
      </c>
      <c r="J57" s="24">
        <v>136</v>
      </c>
      <c r="K57" s="24">
        <v>155</v>
      </c>
      <c r="L57" s="24">
        <v>204</v>
      </c>
      <c r="M57" s="24">
        <v>154</v>
      </c>
      <c r="N57" s="24">
        <v>167</v>
      </c>
      <c r="O57" s="24">
        <v>162</v>
      </c>
      <c r="P57" s="24">
        <v>170</v>
      </c>
      <c r="Q57" s="24">
        <v>153</v>
      </c>
      <c r="R57" s="24">
        <v>149</v>
      </c>
      <c r="S57" s="24">
        <v>165</v>
      </c>
      <c r="T57" s="24">
        <v>147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148">
        <f>AVERAGE(E57:AQ57)</f>
        <v>158.375</v>
      </c>
    </row>
    <row r="58" spans="1:44" ht="15">
      <c r="A58" s="24">
        <v>53</v>
      </c>
      <c r="B58" s="30">
        <v>2050</v>
      </c>
      <c r="C58" s="30" t="s">
        <v>53</v>
      </c>
      <c r="D58" s="11" t="s">
        <v>18</v>
      </c>
      <c r="E58" s="24">
        <v>172</v>
      </c>
      <c r="F58" s="24">
        <v>187</v>
      </c>
      <c r="G58" s="24">
        <v>158</v>
      </c>
      <c r="H58" s="24">
        <v>116</v>
      </c>
      <c r="I58" s="24">
        <v>136</v>
      </c>
      <c r="J58" s="24">
        <v>139</v>
      </c>
      <c r="K58" s="24">
        <v>174</v>
      </c>
      <c r="L58" s="24">
        <v>158</v>
      </c>
      <c r="M58" s="24">
        <v>120</v>
      </c>
      <c r="N58" s="24">
        <v>193</v>
      </c>
      <c r="O58" s="24">
        <v>143</v>
      </c>
      <c r="P58" s="24">
        <v>150</v>
      </c>
      <c r="Q58" s="24">
        <v>161</v>
      </c>
      <c r="R58" s="24">
        <v>158</v>
      </c>
      <c r="S58" s="24">
        <v>173</v>
      </c>
      <c r="T58" s="24">
        <v>149</v>
      </c>
      <c r="U58" s="24">
        <v>174</v>
      </c>
      <c r="V58" s="24">
        <v>157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148">
        <f>AVERAGE(E58:AQ58)</f>
        <v>156.55555555555554</v>
      </c>
    </row>
    <row r="59" spans="1:44" ht="15">
      <c r="A59" s="24">
        <v>54</v>
      </c>
      <c r="B59" s="30">
        <v>2022</v>
      </c>
      <c r="C59" s="30" t="s">
        <v>36</v>
      </c>
      <c r="D59" s="11" t="s">
        <v>16</v>
      </c>
      <c r="E59" s="24">
        <v>130</v>
      </c>
      <c r="F59" s="24">
        <v>114</v>
      </c>
      <c r="G59" s="24">
        <v>123</v>
      </c>
      <c r="H59" s="24">
        <v>236</v>
      </c>
      <c r="I59" s="24">
        <v>143</v>
      </c>
      <c r="J59" s="24">
        <v>151</v>
      </c>
      <c r="K59" s="24">
        <v>189</v>
      </c>
      <c r="L59" s="24">
        <v>127</v>
      </c>
      <c r="M59" s="24">
        <v>142</v>
      </c>
      <c r="N59" s="24">
        <v>194</v>
      </c>
      <c r="O59" s="24">
        <v>155</v>
      </c>
      <c r="P59" s="24">
        <v>157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148">
        <f>AVERAGE(E59:AQ59)</f>
        <v>155.08333333333334</v>
      </c>
    </row>
    <row r="60" spans="1:44" ht="15">
      <c r="A60" s="24">
        <v>55</v>
      </c>
      <c r="B60" s="30">
        <v>2994</v>
      </c>
      <c r="C60" s="30" t="s">
        <v>38</v>
      </c>
      <c r="D60" s="11" t="s">
        <v>18</v>
      </c>
      <c r="E60" s="24">
        <v>145</v>
      </c>
      <c r="F60" s="24">
        <v>131</v>
      </c>
      <c r="G60" s="24">
        <v>146</v>
      </c>
      <c r="H60" s="24">
        <v>163</v>
      </c>
      <c r="I60" s="24">
        <v>175</v>
      </c>
      <c r="J60" s="24">
        <v>170</v>
      </c>
      <c r="K60" s="24">
        <v>133</v>
      </c>
      <c r="L60" s="24">
        <v>147</v>
      </c>
      <c r="M60" s="24">
        <v>145</v>
      </c>
      <c r="N60" s="24">
        <v>156</v>
      </c>
      <c r="O60" s="24">
        <v>172</v>
      </c>
      <c r="P60" s="24">
        <v>135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148">
        <f>AVERAGE(E60:AQ60)</f>
        <v>151.5</v>
      </c>
    </row>
    <row r="61" spans="1:44" ht="15">
      <c r="A61" s="24">
        <v>56</v>
      </c>
      <c r="B61" s="30">
        <v>2665</v>
      </c>
      <c r="C61" s="30" t="s">
        <v>51</v>
      </c>
      <c r="D61" s="11" t="s">
        <v>18</v>
      </c>
      <c r="E61" s="24">
        <v>118</v>
      </c>
      <c r="F61" s="24">
        <v>138</v>
      </c>
      <c r="G61" s="24">
        <v>137</v>
      </c>
      <c r="H61" s="24">
        <v>175</v>
      </c>
      <c r="I61" s="24">
        <v>153</v>
      </c>
      <c r="J61" s="24">
        <v>136</v>
      </c>
      <c r="K61" s="24">
        <v>132</v>
      </c>
      <c r="L61" s="24">
        <v>134</v>
      </c>
      <c r="M61" s="24">
        <v>166</v>
      </c>
      <c r="N61" s="24">
        <v>137</v>
      </c>
      <c r="O61" s="24">
        <v>142</v>
      </c>
      <c r="P61" s="24">
        <v>180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148">
        <f>AVERAGE(E61:AQ61)</f>
        <v>145.66666666666666</v>
      </c>
    </row>
    <row r="62" spans="1:44" ht="15">
      <c r="A62" s="24">
        <v>57</v>
      </c>
      <c r="B62" s="30">
        <v>2289</v>
      </c>
      <c r="C62" s="30" t="s">
        <v>58</v>
      </c>
      <c r="D62" s="11" t="s">
        <v>18</v>
      </c>
      <c r="E62" s="24">
        <v>145</v>
      </c>
      <c r="F62" s="24">
        <v>162</v>
      </c>
      <c r="G62" s="24">
        <v>153</v>
      </c>
      <c r="H62" s="24">
        <v>105</v>
      </c>
      <c r="I62" s="24">
        <v>119</v>
      </c>
      <c r="J62" s="24">
        <v>165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148">
        <f>AVERAGE(E62:AQ62)</f>
        <v>141.5</v>
      </c>
    </row>
    <row r="63" spans="1:44" ht="15">
      <c r="A63" s="24">
        <v>58</v>
      </c>
      <c r="B63" s="30">
        <v>3021</v>
      </c>
      <c r="C63" s="30" t="s">
        <v>47</v>
      </c>
      <c r="D63" s="11" t="s">
        <v>18</v>
      </c>
      <c r="E63" s="24">
        <v>99</v>
      </c>
      <c r="F63" s="24">
        <v>136</v>
      </c>
      <c r="G63" s="24">
        <v>104</v>
      </c>
      <c r="H63" s="24">
        <v>140</v>
      </c>
      <c r="I63" s="24">
        <v>133</v>
      </c>
      <c r="J63" s="24">
        <v>122</v>
      </c>
      <c r="K63" s="24">
        <v>156</v>
      </c>
      <c r="L63" s="24">
        <v>183</v>
      </c>
      <c r="M63" s="24">
        <v>147</v>
      </c>
      <c r="N63" s="24">
        <v>167</v>
      </c>
      <c r="O63" s="24">
        <v>142</v>
      </c>
      <c r="P63" s="24">
        <v>147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148">
        <f>AVERAGE(E63:AQ63)</f>
        <v>139.66666666666666</v>
      </c>
    </row>
  </sheetData>
  <sheetProtection/>
  <mergeCells count="1">
    <mergeCell ref="A1:A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63"/>
  <sheetViews>
    <sheetView zoomScale="80" zoomScaleNormal="80" zoomScalePageLayoutView="0" workbookViewId="0" topLeftCell="A37">
      <selection activeCell="B58" sqref="B58:M58"/>
    </sheetView>
  </sheetViews>
  <sheetFormatPr defaultColWidth="8.796875" defaultRowHeight="14.25"/>
  <cols>
    <col min="1" max="1" width="5.09765625" style="0" customWidth="1"/>
    <col min="2" max="2" width="7.3984375" style="0" customWidth="1"/>
    <col min="3" max="3" width="35.3984375" style="0" customWidth="1"/>
    <col min="4" max="4" width="4.09765625" style="0" customWidth="1"/>
    <col min="6" max="11" width="9" style="78" customWidth="1"/>
  </cols>
  <sheetData>
    <row r="1" spans="1:13" ht="14.25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4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4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4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3.75" customHeight="1">
      <c r="A5" s="7" t="s">
        <v>8</v>
      </c>
      <c r="B5" s="8" t="s">
        <v>12</v>
      </c>
      <c r="C5" s="8" t="s">
        <v>0</v>
      </c>
      <c r="D5" s="23" t="s">
        <v>14</v>
      </c>
      <c r="E5" s="98" t="s">
        <v>7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45" t="s">
        <v>10</v>
      </c>
      <c r="M5" s="8" t="s">
        <v>11</v>
      </c>
    </row>
    <row r="6" spans="1:13" ht="15">
      <c r="A6" s="68">
        <v>1</v>
      </c>
      <c r="B6" s="94">
        <v>203</v>
      </c>
      <c r="C6" s="95" t="s">
        <v>45</v>
      </c>
      <c r="D6" s="11" t="s">
        <v>17</v>
      </c>
      <c r="E6" s="99">
        <v>20</v>
      </c>
      <c r="F6" s="76">
        <v>222</v>
      </c>
      <c r="G6" s="76">
        <v>224</v>
      </c>
      <c r="H6" s="76">
        <v>246</v>
      </c>
      <c r="I6" s="76">
        <v>212</v>
      </c>
      <c r="J6" s="76">
        <v>245</v>
      </c>
      <c r="K6" s="76">
        <v>231</v>
      </c>
      <c r="L6" s="42">
        <f>SUM(F6:K6)+(E6*6)</f>
        <v>1500</v>
      </c>
      <c r="M6" s="6">
        <f>SUM(F6:K6)/6</f>
        <v>230</v>
      </c>
    </row>
    <row r="7" spans="1:13" ht="15">
      <c r="A7" s="68">
        <v>2</v>
      </c>
      <c r="B7" s="94">
        <v>1616</v>
      </c>
      <c r="C7" s="95" t="s">
        <v>48</v>
      </c>
      <c r="D7" s="11" t="s">
        <v>17</v>
      </c>
      <c r="E7" s="99">
        <v>21</v>
      </c>
      <c r="F7" s="76">
        <v>238</v>
      </c>
      <c r="G7" s="76">
        <v>164</v>
      </c>
      <c r="H7" s="76">
        <v>216</v>
      </c>
      <c r="I7" s="76">
        <v>196</v>
      </c>
      <c r="J7" s="76">
        <v>188</v>
      </c>
      <c r="K7" s="76">
        <v>234</v>
      </c>
      <c r="L7" s="42">
        <f>SUM(F7:K7)+(E7*6)</f>
        <v>1362</v>
      </c>
      <c r="M7" s="6">
        <f>SUM(F7:K7)/6</f>
        <v>206</v>
      </c>
    </row>
    <row r="8" spans="1:13" ht="15">
      <c r="A8" s="68">
        <v>3</v>
      </c>
      <c r="B8" s="94">
        <v>146</v>
      </c>
      <c r="C8" s="95" t="s">
        <v>67</v>
      </c>
      <c r="D8" s="11" t="s">
        <v>17</v>
      </c>
      <c r="E8" s="99">
        <v>22</v>
      </c>
      <c r="F8" s="76">
        <v>213</v>
      </c>
      <c r="G8" s="76">
        <v>246</v>
      </c>
      <c r="H8" s="76">
        <v>193</v>
      </c>
      <c r="I8" s="76">
        <v>166</v>
      </c>
      <c r="J8" s="76">
        <v>207</v>
      </c>
      <c r="K8" s="76">
        <v>199</v>
      </c>
      <c r="L8" s="42">
        <f>SUM(F8:K8)+(E8*6)</f>
        <v>1356</v>
      </c>
      <c r="M8" s="6">
        <f>SUM(F8:K8)/6</f>
        <v>204</v>
      </c>
    </row>
    <row r="9" spans="1:13" ht="15">
      <c r="A9" s="68">
        <v>4</v>
      </c>
      <c r="B9" s="94">
        <v>2151</v>
      </c>
      <c r="C9" s="95" t="s">
        <v>40</v>
      </c>
      <c r="D9" s="11" t="s">
        <v>17</v>
      </c>
      <c r="E9" s="99">
        <v>21</v>
      </c>
      <c r="F9" s="76">
        <v>178</v>
      </c>
      <c r="G9" s="76">
        <v>178</v>
      </c>
      <c r="H9" s="76">
        <v>226</v>
      </c>
      <c r="I9" s="76">
        <v>235</v>
      </c>
      <c r="J9" s="76">
        <v>206</v>
      </c>
      <c r="K9" s="76">
        <v>191</v>
      </c>
      <c r="L9" s="42">
        <f>SUM(F9:K9)+(E9*6)</f>
        <v>1340</v>
      </c>
      <c r="M9" s="6">
        <f>SUM(F9:K9)/6</f>
        <v>202.33333333333334</v>
      </c>
    </row>
    <row r="10" spans="1:13" ht="15">
      <c r="A10" s="68">
        <v>5</v>
      </c>
      <c r="B10" s="94">
        <v>2023</v>
      </c>
      <c r="C10" s="95" t="s">
        <v>44</v>
      </c>
      <c r="D10" s="11" t="s">
        <v>17</v>
      </c>
      <c r="E10" s="99">
        <v>26</v>
      </c>
      <c r="F10" s="76">
        <v>213</v>
      </c>
      <c r="G10" s="76">
        <v>228</v>
      </c>
      <c r="H10" s="76">
        <v>155</v>
      </c>
      <c r="I10" s="76">
        <v>167</v>
      </c>
      <c r="J10" s="76">
        <v>221</v>
      </c>
      <c r="K10" s="76">
        <v>198</v>
      </c>
      <c r="L10" s="42">
        <f>SUM(F10:K10)+(E10*6)</f>
        <v>1338</v>
      </c>
      <c r="M10" s="6">
        <f>SUM(F10:K10)/6</f>
        <v>197</v>
      </c>
    </row>
    <row r="11" spans="1:13" ht="15">
      <c r="A11" s="68">
        <v>6</v>
      </c>
      <c r="B11" s="94">
        <v>792</v>
      </c>
      <c r="C11" s="95" t="s">
        <v>83</v>
      </c>
      <c r="D11" s="11" t="s">
        <v>18</v>
      </c>
      <c r="E11" s="99">
        <v>16</v>
      </c>
      <c r="F11" s="76">
        <v>171</v>
      </c>
      <c r="G11" s="76">
        <v>234</v>
      </c>
      <c r="H11" s="76">
        <v>202</v>
      </c>
      <c r="I11" s="76">
        <v>233</v>
      </c>
      <c r="J11" s="76">
        <v>213</v>
      </c>
      <c r="K11" s="76">
        <v>183</v>
      </c>
      <c r="L11" s="42">
        <f>SUM(F11:K11)+(E11*6)</f>
        <v>1332</v>
      </c>
      <c r="M11" s="6">
        <f>SUM(F11:K11)/6</f>
        <v>206</v>
      </c>
    </row>
    <row r="12" spans="1:13" ht="15">
      <c r="A12" s="68">
        <v>7</v>
      </c>
      <c r="B12" s="94">
        <v>1540</v>
      </c>
      <c r="C12" s="95" t="s">
        <v>46</v>
      </c>
      <c r="D12" s="11" t="s">
        <v>18</v>
      </c>
      <c r="E12" s="99">
        <v>18</v>
      </c>
      <c r="F12" s="76">
        <v>201</v>
      </c>
      <c r="G12" s="76">
        <v>198</v>
      </c>
      <c r="H12" s="76">
        <v>238</v>
      </c>
      <c r="I12" s="76">
        <v>191</v>
      </c>
      <c r="J12" s="76">
        <v>194</v>
      </c>
      <c r="K12" s="76">
        <v>192</v>
      </c>
      <c r="L12" s="42">
        <f>SUM(F12:K12)+(E12*6)</f>
        <v>1322</v>
      </c>
      <c r="M12" s="6">
        <f>SUM(F12:K12)/6</f>
        <v>202.33333333333334</v>
      </c>
    </row>
    <row r="13" spans="1:13" ht="15">
      <c r="A13" s="68">
        <v>8</v>
      </c>
      <c r="B13" s="94">
        <v>169</v>
      </c>
      <c r="C13" s="95" t="s">
        <v>39</v>
      </c>
      <c r="D13" s="11" t="s">
        <v>18</v>
      </c>
      <c r="E13" s="99">
        <v>15</v>
      </c>
      <c r="F13" s="76">
        <v>189</v>
      </c>
      <c r="G13" s="76">
        <v>126</v>
      </c>
      <c r="H13" s="76">
        <v>264</v>
      </c>
      <c r="I13" s="76">
        <v>175</v>
      </c>
      <c r="J13" s="76">
        <v>254</v>
      </c>
      <c r="K13" s="76">
        <v>214</v>
      </c>
      <c r="L13" s="42">
        <f>SUM(F13:K13)+(E13*6)</f>
        <v>1312</v>
      </c>
      <c r="M13" s="6">
        <f>SUM(F13:K13)/6</f>
        <v>203.66666666666666</v>
      </c>
    </row>
    <row r="14" spans="1:13" ht="15.75" thickBot="1">
      <c r="A14" s="93">
        <v>9</v>
      </c>
      <c r="B14" s="96">
        <v>226</v>
      </c>
      <c r="C14" s="97" t="s">
        <v>82</v>
      </c>
      <c r="D14" s="59" t="s">
        <v>18</v>
      </c>
      <c r="E14" s="100">
        <v>17</v>
      </c>
      <c r="F14" s="79">
        <v>214</v>
      </c>
      <c r="G14" s="79">
        <v>190</v>
      </c>
      <c r="H14" s="79">
        <v>186</v>
      </c>
      <c r="I14" s="79">
        <v>240</v>
      </c>
      <c r="J14" s="79">
        <v>198</v>
      </c>
      <c r="K14" s="79">
        <v>170</v>
      </c>
      <c r="L14" s="65">
        <f>SUM(F14:K14)+(E14*6)</f>
        <v>1300</v>
      </c>
      <c r="M14" s="67">
        <f>SUM(F14:K14)/6</f>
        <v>199.66666666666666</v>
      </c>
    </row>
    <row r="15" spans="1:13" ht="15">
      <c r="A15" s="52">
        <v>10</v>
      </c>
      <c r="B15" s="69">
        <v>1857</v>
      </c>
      <c r="C15" s="70" t="s">
        <v>55</v>
      </c>
      <c r="D15" s="54" t="s">
        <v>18</v>
      </c>
      <c r="E15" s="101">
        <v>13</v>
      </c>
      <c r="F15" s="77">
        <v>242</v>
      </c>
      <c r="G15" s="77">
        <v>175</v>
      </c>
      <c r="H15" s="77">
        <v>168</v>
      </c>
      <c r="I15" s="77">
        <v>214</v>
      </c>
      <c r="J15" s="77">
        <v>234</v>
      </c>
      <c r="K15" s="77">
        <v>188</v>
      </c>
      <c r="L15" s="64">
        <f>SUM(F15:K15)+(E15*6)</f>
        <v>1299</v>
      </c>
      <c r="M15" s="66">
        <f>SUM(F15:K15)/6</f>
        <v>203.5</v>
      </c>
    </row>
    <row r="16" spans="1:13" ht="15">
      <c r="A16" s="24">
        <v>11</v>
      </c>
      <c r="B16" s="30">
        <v>1063</v>
      </c>
      <c r="C16" s="31" t="s">
        <v>81</v>
      </c>
      <c r="D16" s="11" t="s">
        <v>18</v>
      </c>
      <c r="E16" s="99">
        <v>11</v>
      </c>
      <c r="F16" s="76">
        <v>185</v>
      </c>
      <c r="G16" s="76">
        <v>205</v>
      </c>
      <c r="H16" s="76">
        <v>184</v>
      </c>
      <c r="I16" s="76">
        <v>248</v>
      </c>
      <c r="J16" s="76">
        <v>191</v>
      </c>
      <c r="K16" s="76">
        <v>204</v>
      </c>
      <c r="L16" s="42">
        <f>SUM(F16:K16)+(E16*6)</f>
        <v>1283</v>
      </c>
      <c r="M16" s="6">
        <f>SUM(F16:K16)/6</f>
        <v>202.83333333333334</v>
      </c>
    </row>
    <row r="17" spans="1:13" ht="15">
      <c r="A17" s="24">
        <v>12</v>
      </c>
      <c r="B17" s="30">
        <v>204</v>
      </c>
      <c r="C17" s="31" t="s">
        <v>42</v>
      </c>
      <c r="D17" s="11" t="s">
        <v>18</v>
      </c>
      <c r="E17" s="99">
        <v>22</v>
      </c>
      <c r="F17" s="76">
        <v>179</v>
      </c>
      <c r="G17" s="76">
        <v>173</v>
      </c>
      <c r="H17" s="76">
        <v>194</v>
      </c>
      <c r="I17" s="76">
        <v>232</v>
      </c>
      <c r="J17" s="76">
        <v>183</v>
      </c>
      <c r="K17" s="76">
        <v>188</v>
      </c>
      <c r="L17" s="42">
        <f>SUM(F17:K17)+(E17*6)</f>
        <v>1281</v>
      </c>
      <c r="M17" s="6">
        <f>SUM(F17:K17)/6</f>
        <v>191.5</v>
      </c>
    </row>
    <row r="18" spans="1:13" ht="15">
      <c r="A18" s="24">
        <v>13</v>
      </c>
      <c r="B18" s="30">
        <v>1759</v>
      </c>
      <c r="C18" s="31" t="s">
        <v>62</v>
      </c>
      <c r="D18" s="11" t="s">
        <v>18</v>
      </c>
      <c r="E18" s="99">
        <v>13</v>
      </c>
      <c r="F18" s="76">
        <v>188</v>
      </c>
      <c r="G18" s="76">
        <v>202</v>
      </c>
      <c r="H18" s="76">
        <v>204</v>
      </c>
      <c r="I18" s="76">
        <v>211</v>
      </c>
      <c r="J18" s="76">
        <v>187</v>
      </c>
      <c r="K18" s="76">
        <v>197</v>
      </c>
      <c r="L18" s="42">
        <f>SUM(F18:K18)+(E18*6)</f>
        <v>1267</v>
      </c>
      <c r="M18" s="6">
        <f>SUM(F18:K18)/6</f>
        <v>198.16666666666666</v>
      </c>
    </row>
    <row r="19" spans="1:13" ht="15">
      <c r="A19" s="24">
        <v>14</v>
      </c>
      <c r="B19" s="30">
        <v>1764</v>
      </c>
      <c r="C19" s="31" t="s">
        <v>34</v>
      </c>
      <c r="D19" s="11" t="s">
        <v>17</v>
      </c>
      <c r="E19" s="99">
        <v>21</v>
      </c>
      <c r="F19" s="76">
        <v>195</v>
      </c>
      <c r="G19" s="76">
        <v>168</v>
      </c>
      <c r="H19" s="76">
        <v>197</v>
      </c>
      <c r="I19" s="76">
        <v>188</v>
      </c>
      <c r="J19" s="76">
        <v>160</v>
      </c>
      <c r="K19" s="76">
        <v>222</v>
      </c>
      <c r="L19" s="42">
        <f>SUM(F19:K19)+(E19*6)</f>
        <v>1256</v>
      </c>
      <c r="M19" s="6">
        <f>SUM(F19:K19)/6</f>
        <v>188.33333333333334</v>
      </c>
    </row>
    <row r="20" spans="1:13" ht="15">
      <c r="A20" s="24">
        <v>15</v>
      </c>
      <c r="B20" s="30">
        <v>2088</v>
      </c>
      <c r="C20" s="31" t="s">
        <v>52</v>
      </c>
      <c r="D20" s="11" t="s">
        <v>18</v>
      </c>
      <c r="E20" s="99">
        <v>14</v>
      </c>
      <c r="F20" s="76">
        <v>179</v>
      </c>
      <c r="G20" s="76">
        <v>203</v>
      </c>
      <c r="H20" s="76">
        <v>205</v>
      </c>
      <c r="I20" s="76">
        <v>173</v>
      </c>
      <c r="J20" s="76">
        <v>227</v>
      </c>
      <c r="K20" s="76">
        <v>183</v>
      </c>
      <c r="L20" s="42">
        <f>SUM(F20:K20)+(E20*6)</f>
        <v>1254</v>
      </c>
      <c r="M20" s="6">
        <f>SUM(F20:K20)/6</f>
        <v>195</v>
      </c>
    </row>
    <row r="21" spans="1:13" ht="15">
      <c r="A21" s="24">
        <v>16</v>
      </c>
      <c r="B21" s="30">
        <v>1608</v>
      </c>
      <c r="C21" s="31" t="s">
        <v>65</v>
      </c>
      <c r="D21" s="11" t="s">
        <v>17</v>
      </c>
      <c r="E21" s="99">
        <v>30</v>
      </c>
      <c r="F21" s="76">
        <v>181</v>
      </c>
      <c r="G21" s="76">
        <v>168</v>
      </c>
      <c r="H21" s="76">
        <v>199</v>
      </c>
      <c r="I21" s="76">
        <v>139</v>
      </c>
      <c r="J21" s="76">
        <v>204</v>
      </c>
      <c r="K21" s="76">
        <v>179</v>
      </c>
      <c r="L21" s="42">
        <f>SUM(F21:K21)+(E21*6)</f>
        <v>1250</v>
      </c>
      <c r="M21" s="6">
        <f>SUM(F21:K21)/6</f>
        <v>178.33333333333334</v>
      </c>
    </row>
    <row r="22" spans="1:13" ht="15">
      <c r="A22" s="24">
        <v>17</v>
      </c>
      <c r="B22" s="30">
        <v>145</v>
      </c>
      <c r="C22" s="31" t="s">
        <v>73</v>
      </c>
      <c r="D22" s="11" t="s">
        <v>17</v>
      </c>
      <c r="E22" s="99">
        <v>20</v>
      </c>
      <c r="F22" s="76">
        <v>150</v>
      </c>
      <c r="G22" s="76">
        <v>197</v>
      </c>
      <c r="H22" s="76">
        <v>187</v>
      </c>
      <c r="I22" s="76">
        <v>199</v>
      </c>
      <c r="J22" s="76">
        <v>182</v>
      </c>
      <c r="K22" s="76">
        <v>199</v>
      </c>
      <c r="L22" s="42">
        <f>SUM(F22:K22)+(E22*6)</f>
        <v>1234</v>
      </c>
      <c r="M22" s="6">
        <f>SUM(F22:K22)/6</f>
        <v>185.66666666666666</v>
      </c>
    </row>
    <row r="23" spans="1:13" ht="15">
      <c r="A23" s="24">
        <v>18</v>
      </c>
      <c r="B23" s="30">
        <v>10030</v>
      </c>
      <c r="C23" s="31" t="s">
        <v>43</v>
      </c>
      <c r="D23" s="11" t="s">
        <v>17</v>
      </c>
      <c r="E23" s="99">
        <v>24</v>
      </c>
      <c r="F23" s="76">
        <v>144</v>
      </c>
      <c r="G23" s="76">
        <v>192</v>
      </c>
      <c r="H23" s="76">
        <v>185</v>
      </c>
      <c r="I23" s="76">
        <v>166</v>
      </c>
      <c r="J23" s="76">
        <v>189</v>
      </c>
      <c r="K23" s="76">
        <v>212</v>
      </c>
      <c r="L23" s="42">
        <f>SUM(F23:K23)+(E23*6)</f>
        <v>1232</v>
      </c>
      <c r="M23" s="6">
        <f>SUM(F23:K23)/6</f>
        <v>181.33333333333334</v>
      </c>
    </row>
    <row r="24" spans="1:13" ht="15">
      <c r="A24" s="24">
        <v>19</v>
      </c>
      <c r="B24" s="30">
        <v>2051</v>
      </c>
      <c r="C24" s="31" t="s">
        <v>49</v>
      </c>
      <c r="D24" s="11" t="s">
        <v>17</v>
      </c>
      <c r="E24" s="99">
        <v>21</v>
      </c>
      <c r="F24" s="76">
        <v>162</v>
      </c>
      <c r="G24" s="76">
        <v>200</v>
      </c>
      <c r="H24" s="76">
        <v>190</v>
      </c>
      <c r="I24" s="76">
        <v>186</v>
      </c>
      <c r="J24" s="76">
        <v>184</v>
      </c>
      <c r="K24" s="76">
        <v>175</v>
      </c>
      <c r="L24" s="42">
        <f>SUM(F24:K24)+(E24*6)</f>
        <v>1223</v>
      </c>
      <c r="M24" s="6">
        <f>SUM(F24:K24)/6</f>
        <v>182.83333333333334</v>
      </c>
    </row>
    <row r="25" spans="1:13" ht="15">
      <c r="A25" s="24">
        <v>20</v>
      </c>
      <c r="B25" s="30">
        <v>189</v>
      </c>
      <c r="C25" s="31" t="s">
        <v>89</v>
      </c>
      <c r="D25" s="11" t="s">
        <v>17</v>
      </c>
      <c r="E25" s="99">
        <v>27</v>
      </c>
      <c r="F25" s="76">
        <v>189</v>
      </c>
      <c r="G25" s="76">
        <v>169</v>
      </c>
      <c r="H25" s="76">
        <v>145</v>
      </c>
      <c r="I25" s="76">
        <v>200</v>
      </c>
      <c r="J25" s="76">
        <v>192</v>
      </c>
      <c r="K25" s="76">
        <v>165</v>
      </c>
      <c r="L25" s="42">
        <f>SUM(F25:K25)+(E25*6)</f>
        <v>1222</v>
      </c>
      <c r="M25" s="6">
        <f>SUM(F25:K25)/6</f>
        <v>176.66666666666666</v>
      </c>
    </row>
    <row r="26" spans="1:13" ht="15">
      <c r="A26" s="24">
        <v>21</v>
      </c>
      <c r="B26" s="30">
        <v>628</v>
      </c>
      <c r="C26" s="31" t="s">
        <v>85</v>
      </c>
      <c r="D26" s="11" t="s">
        <v>17</v>
      </c>
      <c r="E26" s="99">
        <v>24</v>
      </c>
      <c r="F26" s="76">
        <v>180</v>
      </c>
      <c r="G26" s="76">
        <v>167</v>
      </c>
      <c r="H26" s="76">
        <v>172</v>
      </c>
      <c r="I26" s="76">
        <v>180</v>
      </c>
      <c r="J26" s="76">
        <v>189</v>
      </c>
      <c r="K26" s="76">
        <v>186</v>
      </c>
      <c r="L26" s="42">
        <f>SUM(F26:K26)+(E26*6)</f>
        <v>1218</v>
      </c>
      <c r="M26" s="6">
        <f>SUM(F26:K26)/6</f>
        <v>179</v>
      </c>
    </row>
    <row r="27" spans="1:13" ht="15">
      <c r="A27" s="24">
        <v>22</v>
      </c>
      <c r="B27" s="30">
        <v>639</v>
      </c>
      <c r="C27" s="31" t="s">
        <v>78</v>
      </c>
      <c r="D27" s="11" t="s">
        <v>18</v>
      </c>
      <c r="E27" s="99">
        <v>13</v>
      </c>
      <c r="F27" s="76">
        <v>181</v>
      </c>
      <c r="G27" s="76">
        <v>195</v>
      </c>
      <c r="H27" s="76">
        <v>215</v>
      </c>
      <c r="I27" s="76">
        <v>192</v>
      </c>
      <c r="J27" s="76">
        <v>167</v>
      </c>
      <c r="K27" s="76">
        <v>186</v>
      </c>
      <c r="L27" s="42">
        <f>SUM(F27:K27)+(E27*6)</f>
        <v>1214</v>
      </c>
      <c r="M27" s="6">
        <f>SUM(F27:K27)/6</f>
        <v>189.33333333333334</v>
      </c>
    </row>
    <row r="28" spans="1:13" ht="15">
      <c r="A28" s="24">
        <v>23</v>
      </c>
      <c r="B28" s="30">
        <v>2048</v>
      </c>
      <c r="C28" s="31" t="s">
        <v>59</v>
      </c>
      <c r="D28" s="11" t="s">
        <v>18</v>
      </c>
      <c r="E28" s="99">
        <v>14</v>
      </c>
      <c r="F28" s="76">
        <v>229</v>
      </c>
      <c r="G28" s="76">
        <v>193</v>
      </c>
      <c r="H28" s="76">
        <v>162</v>
      </c>
      <c r="I28" s="76">
        <v>154</v>
      </c>
      <c r="J28" s="76">
        <v>192</v>
      </c>
      <c r="K28" s="76">
        <v>199</v>
      </c>
      <c r="L28" s="42">
        <f>SUM(F28:K28)+(E28*6)</f>
        <v>1213</v>
      </c>
      <c r="M28" s="6">
        <f>SUM(F28:K28)/6</f>
        <v>188.16666666666666</v>
      </c>
    </row>
    <row r="29" spans="1:13" ht="15">
      <c r="A29" s="24">
        <v>24</v>
      </c>
      <c r="B29" s="30">
        <v>794</v>
      </c>
      <c r="C29" s="31" t="s">
        <v>63</v>
      </c>
      <c r="D29" s="11" t="s">
        <v>18</v>
      </c>
      <c r="E29" s="99">
        <v>17</v>
      </c>
      <c r="F29" s="76">
        <v>151</v>
      </c>
      <c r="G29" s="76">
        <v>200</v>
      </c>
      <c r="H29" s="76">
        <v>170</v>
      </c>
      <c r="I29" s="76">
        <v>187</v>
      </c>
      <c r="J29" s="76">
        <v>205</v>
      </c>
      <c r="K29" s="76">
        <v>192</v>
      </c>
      <c r="L29" s="42">
        <f>SUM(F29:K29)+(E29*6)</f>
        <v>1207</v>
      </c>
      <c r="M29" s="6">
        <f>SUM(F29:K29)/6</f>
        <v>184.16666666666666</v>
      </c>
    </row>
    <row r="30" spans="1:13" ht="15">
      <c r="A30" s="24">
        <v>25</v>
      </c>
      <c r="B30" s="30">
        <v>1591</v>
      </c>
      <c r="C30" s="31" t="s">
        <v>72</v>
      </c>
      <c r="D30" s="11" t="s">
        <v>18</v>
      </c>
      <c r="E30" s="99">
        <v>16</v>
      </c>
      <c r="F30" s="76">
        <v>198</v>
      </c>
      <c r="G30" s="76">
        <v>147</v>
      </c>
      <c r="H30" s="76">
        <v>166</v>
      </c>
      <c r="I30" s="76">
        <v>183</v>
      </c>
      <c r="J30" s="76">
        <v>225</v>
      </c>
      <c r="K30" s="76">
        <v>189</v>
      </c>
      <c r="L30" s="42">
        <f>SUM(F30:K30)+(E30*6)</f>
        <v>1204</v>
      </c>
      <c r="M30" s="6">
        <f>SUM(F30:K30)/6</f>
        <v>184.66666666666666</v>
      </c>
    </row>
    <row r="31" spans="1:13" ht="15">
      <c r="A31" s="24">
        <v>26</v>
      </c>
      <c r="B31" s="30">
        <v>2100</v>
      </c>
      <c r="C31" s="31" t="s">
        <v>74</v>
      </c>
      <c r="D31" s="11" t="s">
        <v>17</v>
      </c>
      <c r="E31" s="99">
        <v>29</v>
      </c>
      <c r="F31" s="92">
        <v>201</v>
      </c>
      <c r="G31" s="92">
        <v>183</v>
      </c>
      <c r="H31" s="92">
        <v>163</v>
      </c>
      <c r="I31" s="92">
        <v>171</v>
      </c>
      <c r="J31" s="92">
        <v>157</v>
      </c>
      <c r="K31" s="92">
        <v>149</v>
      </c>
      <c r="L31" s="42">
        <f>SUM(F31:K31)+(E31*6)</f>
        <v>1198</v>
      </c>
      <c r="M31" s="6">
        <f>SUM(F31:K31)/6</f>
        <v>170.66666666666666</v>
      </c>
    </row>
    <row r="32" spans="1:13" ht="15">
      <c r="A32" s="24">
        <v>27</v>
      </c>
      <c r="B32" s="30">
        <v>1722</v>
      </c>
      <c r="C32" s="31" t="s">
        <v>66</v>
      </c>
      <c r="D32" s="11" t="s">
        <v>17</v>
      </c>
      <c r="E32" s="99">
        <v>22</v>
      </c>
      <c r="F32" s="76">
        <v>172</v>
      </c>
      <c r="G32" s="76">
        <v>142</v>
      </c>
      <c r="H32" s="76">
        <v>165</v>
      </c>
      <c r="I32" s="76">
        <v>243</v>
      </c>
      <c r="J32" s="76">
        <v>147</v>
      </c>
      <c r="K32" s="76">
        <v>191</v>
      </c>
      <c r="L32" s="42">
        <f>SUM(F32:K32)+(E32*6)</f>
        <v>1192</v>
      </c>
      <c r="M32" s="6">
        <f>SUM(F32:K32)/6</f>
        <v>176.66666666666666</v>
      </c>
    </row>
    <row r="33" spans="1:13" ht="15">
      <c r="A33" s="24">
        <v>28</v>
      </c>
      <c r="B33" s="30">
        <v>2990</v>
      </c>
      <c r="C33" s="31" t="s">
        <v>61</v>
      </c>
      <c r="D33" s="11" t="s">
        <v>18</v>
      </c>
      <c r="E33" s="99">
        <v>17</v>
      </c>
      <c r="F33" s="76">
        <v>159</v>
      </c>
      <c r="G33" s="76">
        <v>207</v>
      </c>
      <c r="H33" s="76">
        <v>179</v>
      </c>
      <c r="I33" s="76">
        <v>205</v>
      </c>
      <c r="J33" s="76">
        <v>144</v>
      </c>
      <c r="K33" s="76">
        <v>182</v>
      </c>
      <c r="L33" s="42">
        <f>SUM(F33:K33)+(E33*6)</f>
        <v>1178</v>
      </c>
      <c r="M33" s="6">
        <f>SUM(F33:K33)/6</f>
        <v>179.33333333333334</v>
      </c>
    </row>
    <row r="34" spans="1:13" ht="15">
      <c r="A34" s="24">
        <v>29</v>
      </c>
      <c r="B34" s="30">
        <v>2993</v>
      </c>
      <c r="C34" s="31" t="s">
        <v>37</v>
      </c>
      <c r="D34" s="11" t="s">
        <v>17</v>
      </c>
      <c r="E34" s="99">
        <v>27</v>
      </c>
      <c r="F34" s="76">
        <v>155</v>
      </c>
      <c r="G34" s="76">
        <v>204</v>
      </c>
      <c r="H34" s="76">
        <v>154</v>
      </c>
      <c r="I34" s="76">
        <v>167</v>
      </c>
      <c r="J34" s="76">
        <v>162</v>
      </c>
      <c r="K34" s="76">
        <v>170</v>
      </c>
      <c r="L34" s="42">
        <f>SUM(F34:K34)+(E34*6)</f>
        <v>1174</v>
      </c>
      <c r="M34" s="6">
        <f>SUM(F34:K34)/6</f>
        <v>168.66666666666666</v>
      </c>
    </row>
    <row r="35" spans="1:13" ht="15">
      <c r="A35" s="24">
        <v>30</v>
      </c>
      <c r="B35" s="30">
        <v>2242</v>
      </c>
      <c r="C35" s="31" t="s">
        <v>54</v>
      </c>
      <c r="D35" s="11" t="s">
        <v>17</v>
      </c>
      <c r="E35" s="99">
        <v>29</v>
      </c>
      <c r="F35" s="76">
        <v>176</v>
      </c>
      <c r="G35" s="76">
        <v>203</v>
      </c>
      <c r="H35" s="76">
        <v>147</v>
      </c>
      <c r="I35" s="76">
        <v>157</v>
      </c>
      <c r="J35" s="76">
        <v>113</v>
      </c>
      <c r="K35" s="76">
        <v>203</v>
      </c>
      <c r="L35" s="42">
        <f>SUM(F35:K35)+(E35*6)</f>
        <v>1173</v>
      </c>
      <c r="M35" s="6">
        <f>SUM(F35:K35)/6</f>
        <v>166.5</v>
      </c>
    </row>
    <row r="36" spans="1:13" ht="15">
      <c r="A36" s="24">
        <v>31</v>
      </c>
      <c r="B36" s="30">
        <v>2407</v>
      </c>
      <c r="C36" s="31" t="s">
        <v>91</v>
      </c>
      <c r="D36" s="11" t="s">
        <v>16</v>
      </c>
      <c r="E36" s="99">
        <v>5</v>
      </c>
      <c r="F36" s="76">
        <v>165</v>
      </c>
      <c r="G36" s="76">
        <v>202</v>
      </c>
      <c r="H36" s="76">
        <v>170</v>
      </c>
      <c r="I36" s="76">
        <v>235</v>
      </c>
      <c r="J36" s="76">
        <v>199</v>
      </c>
      <c r="K36" s="76">
        <v>166</v>
      </c>
      <c r="L36" s="42">
        <f>SUM(F36:K36)+(E36*6)</f>
        <v>1167</v>
      </c>
      <c r="M36" s="6">
        <f>SUM(F36:K36)/6</f>
        <v>189.5</v>
      </c>
    </row>
    <row r="37" spans="1:13" ht="15">
      <c r="A37" s="24">
        <v>32</v>
      </c>
      <c r="B37" s="30">
        <v>1920</v>
      </c>
      <c r="C37" s="31" t="s">
        <v>75</v>
      </c>
      <c r="D37" s="11" t="s">
        <v>18</v>
      </c>
      <c r="E37" s="99">
        <v>14</v>
      </c>
      <c r="F37" s="76">
        <v>170</v>
      </c>
      <c r="G37" s="76">
        <v>192</v>
      </c>
      <c r="H37" s="76">
        <v>208</v>
      </c>
      <c r="I37" s="76">
        <v>151</v>
      </c>
      <c r="J37" s="76">
        <v>203</v>
      </c>
      <c r="K37" s="76">
        <v>156</v>
      </c>
      <c r="L37" s="42">
        <f>SUM(F37:K37)+(E37*6)</f>
        <v>1164</v>
      </c>
      <c r="M37" s="6">
        <f>SUM(F37:K37)/6</f>
        <v>180</v>
      </c>
    </row>
    <row r="38" spans="1:13" ht="15">
      <c r="A38" s="24">
        <v>33</v>
      </c>
      <c r="B38" s="30">
        <v>2037</v>
      </c>
      <c r="C38" s="31" t="s">
        <v>87</v>
      </c>
      <c r="D38" s="11" t="s">
        <v>17</v>
      </c>
      <c r="E38" s="99">
        <v>20</v>
      </c>
      <c r="F38" s="76">
        <v>155</v>
      </c>
      <c r="G38" s="76">
        <v>165</v>
      </c>
      <c r="H38" s="76">
        <v>186</v>
      </c>
      <c r="I38" s="76">
        <v>221</v>
      </c>
      <c r="J38" s="76">
        <v>139</v>
      </c>
      <c r="K38" s="76">
        <v>174</v>
      </c>
      <c r="L38" s="42">
        <f>SUM(F38:K38)+(E38*6)</f>
        <v>1160</v>
      </c>
      <c r="M38" s="6">
        <f>SUM(F38:K38)/6</f>
        <v>173.33333333333334</v>
      </c>
    </row>
    <row r="39" spans="1:13" ht="15">
      <c r="A39" s="24">
        <v>34</v>
      </c>
      <c r="B39" s="30">
        <v>2244</v>
      </c>
      <c r="C39" s="31" t="s">
        <v>57</v>
      </c>
      <c r="D39" s="11" t="s">
        <v>16</v>
      </c>
      <c r="E39" s="99">
        <v>4</v>
      </c>
      <c r="F39" s="76">
        <v>156</v>
      </c>
      <c r="G39" s="76">
        <v>202</v>
      </c>
      <c r="H39" s="76">
        <v>171</v>
      </c>
      <c r="I39" s="76">
        <v>223</v>
      </c>
      <c r="J39" s="76">
        <v>179</v>
      </c>
      <c r="K39" s="76">
        <v>204</v>
      </c>
      <c r="L39" s="42">
        <f>SUM(F39:K39)+(E39*6)</f>
        <v>1159</v>
      </c>
      <c r="M39" s="6">
        <f>SUM(F39:K39)/6</f>
        <v>189.16666666666666</v>
      </c>
    </row>
    <row r="40" spans="1:13" ht="15">
      <c r="A40" s="24">
        <v>35</v>
      </c>
      <c r="B40" s="30">
        <v>1557</v>
      </c>
      <c r="C40" s="31" t="s">
        <v>68</v>
      </c>
      <c r="D40" s="11" t="s">
        <v>16</v>
      </c>
      <c r="E40" s="99">
        <v>8</v>
      </c>
      <c r="F40" s="76">
        <v>176</v>
      </c>
      <c r="G40" s="76">
        <v>215</v>
      </c>
      <c r="H40" s="76">
        <v>134</v>
      </c>
      <c r="I40" s="76">
        <v>186</v>
      </c>
      <c r="J40" s="76">
        <v>159</v>
      </c>
      <c r="K40" s="76">
        <v>224</v>
      </c>
      <c r="L40" s="42">
        <f>SUM(F40:K40)+(E40*6)</f>
        <v>1142</v>
      </c>
      <c r="M40" s="6">
        <f>SUM(F40:K40)/6</f>
        <v>182.33333333333334</v>
      </c>
    </row>
    <row r="41" spans="1:13" ht="15">
      <c r="A41" s="24">
        <v>36</v>
      </c>
      <c r="B41" s="30">
        <v>1609</v>
      </c>
      <c r="C41" s="31" t="s">
        <v>88</v>
      </c>
      <c r="D41" s="11" t="s">
        <v>18</v>
      </c>
      <c r="E41" s="99">
        <v>22</v>
      </c>
      <c r="F41" s="76">
        <v>134</v>
      </c>
      <c r="G41" s="76">
        <v>192</v>
      </c>
      <c r="H41" s="76">
        <v>169</v>
      </c>
      <c r="I41" s="76">
        <v>155</v>
      </c>
      <c r="J41" s="76">
        <v>178</v>
      </c>
      <c r="K41" s="76">
        <v>181</v>
      </c>
      <c r="L41" s="42">
        <f>SUM(F41:K41)+(E41*6)</f>
        <v>1141</v>
      </c>
      <c r="M41" s="6">
        <f>SUM(F41:K41)/6</f>
        <v>168.16666666666666</v>
      </c>
    </row>
    <row r="42" spans="1:13" ht="15">
      <c r="A42" s="24">
        <v>37</v>
      </c>
      <c r="B42" s="30">
        <v>1538</v>
      </c>
      <c r="C42" s="31" t="s">
        <v>41</v>
      </c>
      <c r="D42" s="11" t="s">
        <v>16</v>
      </c>
      <c r="E42" s="99">
        <v>5</v>
      </c>
      <c r="F42" s="76">
        <v>142</v>
      </c>
      <c r="G42" s="76">
        <v>158</v>
      </c>
      <c r="H42" s="76">
        <v>183</v>
      </c>
      <c r="I42" s="76">
        <v>182</v>
      </c>
      <c r="J42" s="76">
        <v>244</v>
      </c>
      <c r="K42" s="76">
        <v>200</v>
      </c>
      <c r="L42" s="42">
        <f>SUM(F42:K42)+(E42*6)</f>
        <v>1139</v>
      </c>
      <c r="M42" s="6">
        <f>SUM(F42:K42)/6</f>
        <v>184.83333333333334</v>
      </c>
    </row>
    <row r="43" spans="1:13" ht="15">
      <c r="A43" s="24">
        <v>38</v>
      </c>
      <c r="B43" s="30">
        <v>214</v>
      </c>
      <c r="C43" s="31" t="s">
        <v>90</v>
      </c>
      <c r="D43" s="11" t="s">
        <v>17</v>
      </c>
      <c r="E43" s="99">
        <v>24</v>
      </c>
      <c r="F43" s="76">
        <v>214</v>
      </c>
      <c r="G43" s="76">
        <v>155</v>
      </c>
      <c r="H43" s="76">
        <v>178</v>
      </c>
      <c r="I43" s="76">
        <v>121</v>
      </c>
      <c r="J43" s="76">
        <v>183</v>
      </c>
      <c r="K43" s="76">
        <v>142</v>
      </c>
      <c r="L43" s="42">
        <f>SUM(F43:K43)+(E43*6)</f>
        <v>1137</v>
      </c>
      <c r="M43" s="6">
        <f>SUM(F43:K43)/6</f>
        <v>165.5</v>
      </c>
    </row>
    <row r="44" spans="1:13" ht="15">
      <c r="A44" s="24">
        <v>39</v>
      </c>
      <c r="B44" s="30">
        <v>10031</v>
      </c>
      <c r="C44" s="31" t="s">
        <v>35</v>
      </c>
      <c r="D44" s="11" t="s">
        <v>18</v>
      </c>
      <c r="E44" s="99">
        <v>15</v>
      </c>
      <c r="F44" s="76">
        <v>174</v>
      </c>
      <c r="G44" s="76">
        <v>172</v>
      </c>
      <c r="H44" s="76">
        <v>158</v>
      </c>
      <c r="I44" s="76">
        <v>176</v>
      </c>
      <c r="J44" s="76">
        <v>168</v>
      </c>
      <c r="K44" s="76">
        <v>192</v>
      </c>
      <c r="L44" s="42">
        <f>SUM(F44:K44)+(E44*6)</f>
        <v>1130</v>
      </c>
      <c r="M44" s="6">
        <f>SUM(F44:K44)/6</f>
        <v>173.33333333333334</v>
      </c>
    </row>
    <row r="45" spans="1:13" ht="15">
      <c r="A45" s="24">
        <v>40</v>
      </c>
      <c r="B45" s="30">
        <v>1050</v>
      </c>
      <c r="C45" s="31" t="s">
        <v>60</v>
      </c>
      <c r="D45" s="11" t="s">
        <v>18</v>
      </c>
      <c r="E45" s="99">
        <v>16</v>
      </c>
      <c r="F45" s="76">
        <v>179</v>
      </c>
      <c r="G45" s="76">
        <v>156</v>
      </c>
      <c r="H45" s="76">
        <v>162</v>
      </c>
      <c r="I45" s="76">
        <v>175</v>
      </c>
      <c r="J45" s="76">
        <v>195</v>
      </c>
      <c r="K45" s="76">
        <v>164</v>
      </c>
      <c r="L45" s="42">
        <f>SUM(F45:K45)+(E45*6)</f>
        <v>1127</v>
      </c>
      <c r="M45" s="6">
        <f>SUM(F45:K45)/6</f>
        <v>171.83333333333334</v>
      </c>
    </row>
    <row r="46" spans="1:13" ht="15">
      <c r="A46" s="24">
        <v>41</v>
      </c>
      <c r="B46" s="30">
        <v>3020</v>
      </c>
      <c r="C46" s="31" t="s">
        <v>64</v>
      </c>
      <c r="D46" s="11" t="s">
        <v>16</v>
      </c>
      <c r="E46" s="99">
        <v>6</v>
      </c>
      <c r="F46" s="76">
        <v>192</v>
      </c>
      <c r="G46" s="76">
        <v>209</v>
      </c>
      <c r="H46" s="76">
        <v>190</v>
      </c>
      <c r="I46" s="76">
        <v>146</v>
      </c>
      <c r="J46" s="76">
        <v>187</v>
      </c>
      <c r="K46" s="76">
        <v>160</v>
      </c>
      <c r="L46" s="42">
        <f>SUM(F46:K46)+(E46*6)</f>
        <v>1120</v>
      </c>
      <c r="M46" s="6">
        <f>SUM(F46:K46)/6</f>
        <v>180.66666666666666</v>
      </c>
    </row>
    <row r="47" spans="1:13" ht="15">
      <c r="A47" s="24">
        <v>42</v>
      </c>
      <c r="B47" s="30">
        <v>2050</v>
      </c>
      <c r="C47" s="31" t="s">
        <v>53</v>
      </c>
      <c r="D47" s="11" t="s">
        <v>18</v>
      </c>
      <c r="E47" s="99">
        <v>24</v>
      </c>
      <c r="F47" s="76">
        <v>161</v>
      </c>
      <c r="G47" s="76">
        <v>158</v>
      </c>
      <c r="H47" s="76">
        <v>173</v>
      </c>
      <c r="I47" s="76">
        <v>149</v>
      </c>
      <c r="J47" s="76">
        <v>174</v>
      </c>
      <c r="K47" s="76">
        <v>157</v>
      </c>
      <c r="L47" s="42">
        <f>SUM(F47:K47)+(E47*6)</f>
        <v>1116</v>
      </c>
      <c r="M47" s="6">
        <f>SUM(F47:K47)/6</f>
        <v>162</v>
      </c>
    </row>
    <row r="48" spans="1:13" ht="15">
      <c r="A48" s="24">
        <v>43</v>
      </c>
      <c r="B48" s="30">
        <v>225</v>
      </c>
      <c r="C48" s="31" t="s">
        <v>80</v>
      </c>
      <c r="D48" s="11" t="s">
        <v>18</v>
      </c>
      <c r="E48" s="99">
        <v>22</v>
      </c>
      <c r="F48" s="76">
        <v>160</v>
      </c>
      <c r="G48" s="76">
        <v>142</v>
      </c>
      <c r="H48" s="76">
        <v>160</v>
      </c>
      <c r="I48" s="76">
        <v>149</v>
      </c>
      <c r="J48" s="76">
        <v>160</v>
      </c>
      <c r="K48" s="76">
        <v>210</v>
      </c>
      <c r="L48" s="42">
        <f>SUM(F48:K48)+(E48*6)</f>
        <v>1113</v>
      </c>
      <c r="M48" s="6">
        <f>SUM(F48:K48)/6</f>
        <v>163.5</v>
      </c>
    </row>
    <row r="49" spans="1:13" ht="15">
      <c r="A49" s="24">
        <v>44</v>
      </c>
      <c r="B49" s="30">
        <v>743</v>
      </c>
      <c r="C49" s="31" t="s">
        <v>77</v>
      </c>
      <c r="D49" s="11" t="s">
        <v>18</v>
      </c>
      <c r="E49" s="99">
        <v>10</v>
      </c>
      <c r="F49" s="76">
        <v>190</v>
      </c>
      <c r="G49" s="76">
        <v>118</v>
      </c>
      <c r="H49" s="76">
        <v>187</v>
      </c>
      <c r="I49" s="76">
        <v>172</v>
      </c>
      <c r="J49" s="76">
        <v>201</v>
      </c>
      <c r="K49" s="76">
        <v>182</v>
      </c>
      <c r="L49" s="42">
        <f>SUM(F49:K49)+(E49*6)</f>
        <v>1110</v>
      </c>
      <c r="M49" s="6">
        <f>SUM(F49:K49)/6</f>
        <v>175</v>
      </c>
    </row>
    <row r="50" spans="1:13" ht="15">
      <c r="A50" s="24">
        <v>45</v>
      </c>
      <c r="B50" s="30">
        <v>2017</v>
      </c>
      <c r="C50" s="31" t="s">
        <v>70</v>
      </c>
      <c r="D50" s="11" t="s">
        <v>16</v>
      </c>
      <c r="E50" s="99">
        <v>14</v>
      </c>
      <c r="F50" s="76">
        <v>173</v>
      </c>
      <c r="G50" s="76">
        <v>171</v>
      </c>
      <c r="H50" s="76">
        <v>184</v>
      </c>
      <c r="I50" s="76">
        <v>160</v>
      </c>
      <c r="J50" s="76">
        <v>156</v>
      </c>
      <c r="K50" s="76">
        <v>182</v>
      </c>
      <c r="L50" s="42">
        <f>SUM(F50:K50)+(E50*6)</f>
        <v>1110</v>
      </c>
      <c r="M50" s="6">
        <f>SUM(F50:K50)/6</f>
        <v>171</v>
      </c>
    </row>
    <row r="51" spans="1:13" ht="15">
      <c r="A51" s="24">
        <v>46</v>
      </c>
      <c r="B51" s="30">
        <v>1224</v>
      </c>
      <c r="C51" s="31" t="s">
        <v>69</v>
      </c>
      <c r="D51" s="11" t="s">
        <v>16</v>
      </c>
      <c r="E51" s="99">
        <v>3</v>
      </c>
      <c r="F51" s="76">
        <v>172</v>
      </c>
      <c r="G51" s="76">
        <v>174</v>
      </c>
      <c r="H51" s="76">
        <v>212</v>
      </c>
      <c r="I51" s="87">
        <v>189</v>
      </c>
      <c r="J51" s="76">
        <v>162</v>
      </c>
      <c r="K51" s="76">
        <v>182</v>
      </c>
      <c r="L51" s="42">
        <f>SUM(F51:K51)+(E51*6)</f>
        <v>1109</v>
      </c>
      <c r="M51" s="6">
        <f>SUM(F51:K51)/6</f>
        <v>181.83333333333334</v>
      </c>
    </row>
    <row r="52" spans="1:13" ht="15">
      <c r="A52" s="24">
        <v>47</v>
      </c>
      <c r="B52" s="30">
        <v>69</v>
      </c>
      <c r="C52" s="31" t="s">
        <v>86</v>
      </c>
      <c r="D52" s="11" t="s">
        <v>18</v>
      </c>
      <c r="E52" s="99">
        <v>10</v>
      </c>
      <c r="F52" s="76">
        <v>167</v>
      </c>
      <c r="G52" s="76">
        <v>152</v>
      </c>
      <c r="H52" s="76">
        <v>171</v>
      </c>
      <c r="I52" s="76">
        <v>179</v>
      </c>
      <c r="J52" s="76">
        <v>187</v>
      </c>
      <c r="K52" s="76">
        <v>190</v>
      </c>
      <c r="L52" s="42">
        <f>SUM(F52:K52)+(E52*6)</f>
        <v>1106</v>
      </c>
      <c r="M52" s="6">
        <f>SUM(F52:K52)/6</f>
        <v>174.33333333333334</v>
      </c>
    </row>
    <row r="53" spans="1:13" ht="15">
      <c r="A53" s="24">
        <v>48</v>
      </c>
      <c r="B53" s="30">
        <v>1536</v>
      </c>
      <c r="C53" s="31" t="s">
        <v>56</v>
      </c>
      <c r="D53" s="11" t="s">
        <v>16</v>
      </c>
      <c r="E53" s="99">
        <v>9</v>
      </c>
      <c r="F53" s="76">
        <v>169</v>
      </c>
      <c r="G53" s="76">
        <v>190</v>
      </c>
      <c r="H53" s="76">
        <v>177</v>
      </c>
      <c r="I53" s="76">
        <v>155</v>
      </c>
      <c r="J53" s="76">
        <v>140</v>
      </c>
      <c r="K53" s="76">
        <v>200</v>
      </c>
      <c r="L53" s="42">
        <f>SUM(F53:K53)+(E53*6)</f>
        <v>1085</v>
      </c>
      <c r="M53" s="6">
        <f>SUM(F53:K53)/6</f>
        <v>171.83333333333334</v>
      </c>
    </row>
    <row r="54" spans="1:13" ht="15">
      <c r="A54" s="24">
        <v>49</v>
      </c>
      <c r="B54" s="30">
        <v>2027</v>
      </c>
      <c r="C54" s="31" t="s">
        <v>84</v>
      </c>
      <c r="D54" s="11" t="s">
        <v>16</v>
      </c>
      <c r="E54" s="99">
        <v>0</v>
      </c>
      <c r="F54" s="76">
        <v>202</v>
      </c>
      <c r="G54" s="76">
        <v>205</v>
      </c>
      <c r="H54" s="76">
        <v>181</v>
      </c>
      <c r="I54" s="76">
        <v>174</v>
      </c>
      <c r="J54" s="76">
        <v>179</v>
      </c>
      <c r="K54" s="76">
        <v>143</v>
      </c>
      <c r="L54" s="42">
        <f>SUM(F54:K54)+(E54*6)</f>
        <v>1084</v>
      </c>
      <c r="M54" s="6">
        <f>SUM(F54:K54)/6</f>
        <v>180.66666666666666</v>
      </c>
    </row>
    <row r="55" spans="1:13" ht="15">
      <c r="A55" s="24">
        <v>50</v>
      </c>
      <c r="B55" s="30">
        <v>1169</v>
      </c>
      <c r="C55" s="31" t="s">
        <v>76</v>
      </c>
      <c r="D55" s="11" t="s">
        <v>16</v>
      </c>
      <c r="E55" s="99">
        <v>8</v>
      </c>
      <c r="F55" s="76">
        <v>154</v>
      </c>
      <c r="G55" s="76">
        <v>234</v>
      </c>
      <c r="H55" s="76">
        <v>143</v>
      </c>
      <c r="I55" s="76">
        <v>162</v>
      </c>
      <c r="J55" s="76">
        <v>172</v>
      </c>
      <c r="K55" s="76">
        <v>151</v>
      </c>
      <c r="L55" s="42">
        <f>SUM(F55:K55)+(E55*6)</f>
        <v>1064</v>
      </c>
      <c r="M55" s="6">
        <f>SUM(F55:K55)/6</f>
        <v>169.33333333333334</v>
      </c>
    </row>
    <row r="56" spans="1:13" ht="15">
      <c r="A56" s="24">
        <v>51</v>
      </c>
      <c r="B56" s="30">
        <v>2167</v>
      </c>
      <c r="C56" s="31" t="s">
        <v>50</v>
      </c>
      <c r="D56" s="11" t="s">
        <v>16</v>
      </c>
      <c r="E56" s="99">
        <v>9</v>
      </c>
      <c r="F56" s="92">
        <v>174</v>
      </c>
      <c r="G56" s="92">
        <v>132</v>
      </c>
      <c r="H56" s="92">
        <v>225</v>
      </c>
      <c r="I56" s="92">
        <v>137</v>
      </c>
      <c r="J56" s="92">
        <v>191</v>
      </c>
      <c r="K56" s="92">
        <v>150</v>
      </c>
      <c r="L56" s="42">
        <f>SUM(F56:K56)+(E56*6)</f>
        <v>1063</v>
      </c>
      <c r="M56" s="6">
        <f>SUM(F56:K56)/6</f>
        <v>168.16666666666666</v>
      </c>
    </row>
    <row r="57" spans="1:13" ht="15">
      <c r="A57" s="24">
        <v>52</v>
      </c>
      <c r="B57" s="30">
        <v>1774</v>
      </c>
      <c r="C57" s="31" t="s">
        <v>71</v>
      </c>
      <c r="D57" s="11" t="s">
        <v>16</v>
      </c>
      <c r="E57" s="99">
        <v>9</v>
      </c>
      <c r="F57" s="76">
        <v>162</v>
      </c>
      <c r="G57" s="76">
        <v>146</v>
      </c>
      <c r="H57" s="76">
        <v>158</v>
      </c>
      <c r="I57" s="76">
        <v>189</v>
      </c>
      <c r="J57" s="76">
        <v>187</v>
      </c>
      <c r="K57" s="76">
        <v>166</v>
      </c>
      <c r="L57" s="42">
        <f>SUM(F57:K57)+(E57*6)</f>
        <v>1062</v>
      </c>
      <c r="M57" s="6">
        <f>SUM(F57:K57)/6</f>
        <v>168</v>
      </c>
    </row>
    <row r="58" spans="1:13" ht="15">
      <c r="A58" s="24">
        <v>53</v>
      </c>
      <c r="B58" s="30">
        <v>2022</v>
      </c>
      <c r="C58" s="31" t="s">
        <v>36</v>
      </c>
      <c r="D58" s="11" t="s">
        <v>16</v>
      </c>
      <c r="E58" s="99">
        <v>14</v>
      </c>
      <c r="F58" s="76">
        <v>189</v>
      </c>
      <c r="G58" s="76">
        <v>127</v>
      </c>
      <c r="H58" s="76">
        <v>142</v>
      </c>
      <c r="I58" s="76">
        <v>194</v>
      </c>
      <c r="J58" s="76">
        <v>155</v>
      </c>
      <c r="K58" s="76">
        <v>157</v>
      </c>
      <c r="L58" s="42">
        <f>SUM(F58:K58)+(E58*6)</f>
        <v>1048</v>
      </c>
      <c r="M58" s="6">
        <f>SUM(F58:K58)/6</f>
        <v>160.66666666666666</v>
      </c>
    </row>
    <row r="59" spans="1:13" ht="15">
      <c r="A59" s="24">
        <v>54</v>
      </c>
      <c r="B59" s="30">
        <v>2994</v>
      </c>
      <c r="C59" s="31" t="s">
        <v>38</v>
      </c>
      <c r="D59" s="11" t="s">
        <v>18</v>
      </c>
      <c r="E59" s="99">
        <v>18</v>
      </c>
      <c r="F59" s="76">
        <v>145</v>
      </c>
      <c r="G59" s="76">
        <v>131</v>
      </c>
      <c r="H59" s="76">
        <v>146</v>
      </c>
      <c r="I59" s="76">
        <v>163</v>
      </c>
      <c r="J59" s="76">
        <v>175</v>
      </c>
      <c r="K59" s="76">
        <v>170</v>
      </c>
      <c r="L59" s="42">
        <f>SUM(F59:K59)+(E59*6)</f>
        <v>1038</v>
      </c>
      <c r="M59" s="6">
        <f>SUM(F59:K59)/6</f>
        <v>155</v>
      </c>
    </row>
    <row r="60" spans="1:13" ht="15">
      <c r="A60" s="24">
        <v>55</v>
      </c>
      <c r="B60" s="30">
        <v>3021</v>
      </c>
      <c r="C60" s="31" t="s">
        <v>47</v>
      </c>
      <c r="D60" s="11" t="s">
        <v>18</v>
      </c>
      <c r="E60" s="99">
        <v>16</v>
      </c>
      <c r="F60" s="76">
        <v>156</v>
      </c>
      <c r="G60" s="76">
        <v>183</v>
      </c>
      <c r="H60" s="76">
        <v>147</v>
      </c>
      <c r="I60" s="76">
        <v>167</v>
      </c>
      <c r="J60" s="76">
        <v>142</v>
      </c>
      <c r="K60" s="76">
        <v>147</v>
      </c>
      <c r="L60" s="42">
        <f>SUM(F60:K60)+(E60*6)</f>
        <v>1038</v>
      </c>
      <c r="M60" s="6">
        <f>SUM(F60:K60)/6</f>
        <v>157</v>
      </c>
    </row>
    <row r="61" spans="1:13" ht="15">
      <c r="A61" s="24">
        <v>56</v>
      </c>
      <c r="B61" s="30">
        <v>2665</v>
      </c>
      <c r="C61" s="31" t="s">
        <v>51</v>
      </c>
      <c r="D61" s="11" t="s">
        <v>18</v>
      </c>
      <c r="E61" s="99">
        <v>18</v>
      </c>
      <c r="F61" s="76">
        <v>132</v>
      </c>
      <c r="G61" s="76">
        <v>134</v>
      </c>
      <c r="H61" s="76">
        <v>166</v>
      </c>
      <c r="I61" s="76">
        <v>137</v>
      </c>
      <c r="J61" s="76">
        <v>142</v>
      </c>
      <c r="K61" s="76">
        <v>180</v>
      </c>
      <c r="L61" s="42">
        <f>SUM(F61:K61)+(E61*6)</f>
        <v>999</v>
      </c>
      <c r="M61" s="6">
        <f>SUM(F61:K61)/6</f>
        <v>148.5</v>
      </c>
    </row>
    <row r="62" spans="1:13" ht="15">
      <c r="A62" s="24">
        <v>57</v>
      </c>
      <c r="B62" s="30">
        <v>2120</v>
      </c>
      <c r="C62" s="31" t="s">
        <v>79</v>
      </c>
      <c r="D62" s="11" t="s">
        <v>16</v>
      </c>
      <c r="E62" s="99">
        <v>3</v>
      </c>
      <c r="F62" s="76">
        <v>148</v>
      </c>
      <c r="G62" s="76">
        <v>167</v>
      </c>
      <c r="H62" s="76">
        <v>153</v>
      </c>
      <c r="I62" s="76">
        <v>163</v>
      </c>
      <c r="J62" s="76">
        <v>175</v>
      </c>
      <c r="K62" s="76">
        <v>174</v>
      </c>
      <c r="L62" s="42">
        <f>SUM(F62:K62)+(E62*6)</f>
        <v>998</v>
      </c>
      <c r="M62" s="6">
        <f>SUM(F62:K62)/6</f>
        <v>163.33333333333334</v>
      </c>
    </row>
    <row r="63" spans="1:13" ht="15">
      <c r="A63" s="24">
        <v>58</v>
      </c>
      <c r="B63" s="30">
        <v>2289</v>
      </c>
      <c r="C63" s="31" t="s">
        <v>58</v>
      </c>
      <c r="D63" s="11" t="s">
        <v>18</v>
      </c>
      <c r="E63" s="99">
        <v>11</v>
      </c>
      <c r="F63" s="76">
        <v>145</v>
      </c>
      <c r="G63" s="76">
        <v>162</v>
      </c>
      <c r="H63" s="76">
        <v>153</v>
      </c>
      <c r="I63" s="76">
        <v>105</v>
      </c>
      <c r="J63" s="76">
        <v>119</v>
      </c>
      <c r="K63" s="76">
        <v>165</v>
      </c>
      <c r="L63" s="42">
        <f>SUM(F63:K63)+(E63*6)</f>
        <v>915</v>
      </c>
      <c r="M63" s="6">
        <f>SUM(F63:K63)/6</f>
        <v>141.5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tabSelected="1" zoomScale="80" zoomScaleNormal="80" zoomScalePageLayoutView="0" workbookViewId="0" topLeftCell="A1">
      <selection activeCell="A1" sqref="A1:M4"/>
    </sheetView>
  </sheetViews>
  <sheetFormatPr defaultColWidth="8.796875" defaultRowHeight="14.25"/>
  <cols>
    <col min="1" max="1" width="8.5" style="0" customWidth="1"/>
    <col min="3" max="3" width="26.09765625" style="104" customWidth="1"/>
    <col min="4" max="4" width="5.09765625" style="0" customWidth="1"/>
    <col min="5" max="5" width="11.69921875" style="0" customWidth="1"/>
    <col min="6" max="6" width="6.19921875" style="0" customWidth="1"/>
    <col min="7" max="11" width="6.19921875" style="1" customWidth="1"/>
  </cols>
  <sheetData>
    <row r="1" spans="1:13" ht="14.2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4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4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4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30">
      <c r="A5" s="7" t="s">
        <v>8</v>
      </c>
      <c r="B5" s="8" t="s">
        <v>12</v>
      </c>
      <c r="C5" s="103" t="s">
        <v>0</v>
      </c>
      <c r="D5" s="102" t="s">
        <v>14</v>
      </c>
      <c r="E5" s="45" t="s">
        <v>32</v>
      </c>
      <c r="F5" s="47" t="s">
        <v>7</v>
      </c>
      <c r="G5" s="7" t="s">
        <v>1</v>
      </c>
      <c r="H5" s="7" t="s">
        <v>2</v>
      </c>
      <c r="I5" s="7" t="s">
        <v>3</v>
      </c>
      <c r="J5" s="7" t="s">
        <v>4</v>
      </c>
      <c r="K5" s="7" t="s">
        <v>5</v>
      </c>
      <c r="L5" s="14" t="s">
        <v>10</v>
      </c>
      <c r="M5" s="48" t="s">
        <v>11</v>
      </c>
    </row>
    <row r="6" spans="1:13" ht="15">
      <c r="A6" s="11">
        <v>1</v>
      </c>
      <c r="B6" s="2">
        <f>MASTER!B6</f>
        <v>203</v>
      </c>
      <c r="C6" s="150" t="str">
        <f>MASTER!C6</f>
        <v>PAJĄK MIROSŁAW</v>
      </c>
      <c r="D6" s="35" t="str">
        <f>MASTER!D6</f>
        <v>C</v>
      </c>
      <c r="E6" s="46">
        <v>1951</v>
      </c>
      <c r="F6" s="35">
        <f>MASTER!E6</f>
        <v>20</v>
      </c>
      <c r="G6" s="24">
        <v>147</v>
      </c>
      <c r="H6" s="24">
        <v>240</v>
      </c>
      <c r="I6" s="24">
        <v>200</v>
      </c>
      <c r="J6" s="24">
        <v>183</v>
      </c>
      <c r="K6" s="24">
        <v>225</v>
      </c>
      <c r="L6" s="15">
        <f>SUM(G6:K6)+(F6*5)+(E6)</f>
        <v>3046</v>
      </c>
      <c r="M6" s="22">
        <f>SUM(G6:K6)/5</f>
        <v>199</v>
      </c>
    </row>
    <row r="7" spans="1:13" ht="15">
      <c r="A7" s="11">
        <v>2</v>
      </c>
      <c r="B7" s="24">
        <f>MASTER!B7</f>
        <v>1616</v>
      </c>
      <c r="C7" s="150" t="str">
        <f>MASTER!C7</f>
        <v>MERONK ANDRZEJ </v>
      </c>
      <c r="D7" s="35" t="str">
        <f>MASTER!D7</f>
        <v>C</v>
      </c>
      <c r="E7" s="46">
        <v>1784</v>
      </c>
      <c r="F7" s="35">
        <f>MASTER!E7</f>
        <v>21</v>
      </c>
      <c r="G7" s="24">
        <v>221</v>
      </c>
      <c r="H7" s="24">
        <v>210</v>
      </c>
      <c r="I7" s="24">
        <v>232</v>
      </c>
      <c r="J7" s="24">
        <v>257</v>
      </c>
      <c r="K7" s="24">
        <v>237</v>
      </c>
      <c r="L7" s="15">
        <f>SUM(G7:K7)+(F7*5)+(E7)</f>
        <v>3046</v>
      </c>
      <c r="M7" s="22">
        <f>SUM(G7:K7)/5</f>
        <v>231.4</v>
      </c>
    </row>
    <row r="8" spans="1:13" ht="15.75" thickBot="1">
      <c r="A8" s="59">
        <v>3</v>
      </c>
      <c r="B8" s="57">
        <f>MASTER!B11</f>
        <v>792</v>
      </c>
      <c r="C8" s="151" t="str">
        <f>MASTER!C11</f>
        <v>OLESIŃSKI KRZYSZTOF</v>
      </c>
      <c r="D8" s="122" t="str">
        <f>MASTER!D11</f>
        <v>B</v>
      </c>
      <c r="E8" s="121">
        <v>1741</v>
      </c>
      <c r="F8" s="122">
        <f>MASTER!E11</f>
        <v>16</v>
      </c>
      <c r="G8" s="57">
        <v>223</v>
      </c>
      <c r="H8" s="57">
        <v>223</v>
      </c>
      <c r="I8" s="57">
        <v>216</v>
      </c>
      <c r="J8" s="57">
        <v>259</v>
      </c>
      <c r="K8" s="57">
        <v>170</v>
      </c>
      <c r="L8" s="123">
        <f>SUM(G8:K8)+(F8*5)+(E8)</f>
        <v>2912</v>
      </c>
      <c r="M8" s="61">
        <f>SUM(G8:K8)/5</f>
        <v>218.2</v>
      </c>
    </row>
    <row r="9" spans="1:13" ht="15">
      <c r="A9" s="117">
        <v>4</v>
      </c>
      <c r="B9" s="52">
        <v>1857</v>
      </c>
      <c r="C9" s="149" t="s">
        <v>55</v>
      </c>
      <c r="D9" s="118" t="s">
        <v>18</v>
      </c>
      <c r="E9" s="119">
        <v>1681</v>
      </c>
      <c r="F9" s="118">
        <v>13</v>
      </c>
      <c r="G9" s="52">
        <v>184</v>
      </c>
      <c r="H9" s="52">
        <v>234</v>
      </c>
      <c r="I9" s="52">
        <v>172</v>
      </c>
      <c r="J9" s="52">
        <v>190</v>
      </c>
      <c r="K9" s="52">
        <v>226</v>
      </c>
      <c r="L9" s="120">
        <f>SUM(G9:K9)+(F9*5)+(E9)</f>
        <v>2752</v>
      </c>
      <c r="M9" s="56">
        <f>SUM(G9:K9)/5</f>
        <v>201.2</v>
      </c>
    </row>
    <row r="10" spans="1:13" ht="15">
      <c r="A10" s="49">
        <v>5</v>
      </c>
      <c r="B10" s="24">
        <f>MASTER!B13</f>
        <v>169</v>
      </c>
      <c r="C10" s="150" t="str">
        <f>MASTER!C13</f>
        <v>MARTIN ADAM</v>
      </c>
      <c r="D10" s="35" t="str">
        <f>MASTER!D13</f>
        <v>B</v>
      </c>
      <c r="E10" s="46">
        <v>1673</v>
      </c>
      <c r="F10" s="35">
        <f>MASTER!E13</f>
        <v>15</v>
      </c>
      <c r="G10" s="29">
        <v>200</v>
      </c>
      <c r="H10" s="29">
        <v>215</v>
      </c>
      <c r="I10" s="29">
        <v>188</v>
      </c>
      <c r="J10" s="29">
        <v>184</v>
      </c>
      <c r="K10" s="29">
        <v>208</v>
      </c>
      <c r="L10" s="15">
        <f>SUM(G10:K10)+(F10*5)+(E10)</f>
        <v>2743</v>
      </c>
      <c r="M10" s="22">
        <f>SUM(G10:K10)/5</f>
        <v>199</v>
      </c>
    </row>
    <row r="11" spans="1:13" ht="15">
      <c r="A11" s="49">
        <v>6</v>
      </c>
      <c r="B11" s="24">
        <f>MASTER!B8</f>
        <v>146</v>
      </c>
      <c r="C11" s="150" t="str">
        <f>MASTER!C8</f>
        <v>BRYŁKOWSKI JANUSZ</v>
      </c>
      <c r="D11" s="35" t="str">
        <f>MASTER!D8</f>
        <v>C</v>
      </c>
      <c r="E11" s="46">
        <v>1768</v>
      </c>
      <c r="F11" s="35">
        <f>MASTER!E8</f>
        <v>22</v>
      </c>
      <c r="G11" s="24">
        <v>178</v>
      </c>
      <c r="H11" s="24">
        <v>193</v>
      </c>
      <c r="I11" s="24">
        <v>156</v>
      </c>
      <c r="J11" s="24">
        <v>146</v>
      </c>
      <c r="K11" s="24">
        <v>175</v>
      </c>
      <c r="L11" s="15">
        <f>SUM(G11:K11)+(F11*5)+(E11)</f>
        <v>2726</v>
      </c>
      <c r="M11" s="22">
        <f>SUM(G11:K11)/5</f>
        <v>169.6</v>
      </c>
    </row>
    <row r="12" spans="1:13" ht="15">
      <c r="A12" s="49">
        <v>7</v>
      </c>
      <c r="B12" s="24">
        <v>204</v>
      </c>
      <c r="C12" s="150" t="s">
        <v>42</v>
      </c>
      <c r="D12" s="35" t="s">
        <v>18</v>
      </c>
      <c r="E12" s="46">
        <v>1707</v>
      </c>
      <c r="F12" s="35">
        <v>22</v>
      </c>
      <c r="G12" s="29">
        <v>160</v>
      </c>
      <c r="H12" s="29">
        <v>172</v>
      </c>
      <c r="I12" s="29">
        <v>168</v>
      </c>
      <c r="J12" s="29">
        <v>174</v>
      </c>
      <c r="K12" s="29">
        <v>171</v>
      </c>
      <c r="L12" s="15">
        <f>SUM(G12:K12)+(F12*5)+(E12)</f>
        <v>2662</v>
      </c>
      <c r="M12" s="22">
        <f>SUM(G12:K12)/5</f>
        <v>169</v>
      </c>
    </row>
    <row r="13" spans="1:13" ht="15">
      <c r="A13" s="49">
        <v>8</v>
      </c>
      <c r="B13" s="24">
        <f>MASTER!B14</f>
        <v>226</v>
      </c>
      <c r="C13" s="150" t="str">
        <f>MASTER!C14</f>
        <v>RYBICKI KAZIMIERZ</v>
      </c>
      <c r="D13" s="35" t="str">
        <f>MASTER!D14</f>
        <v>B</v>
      </c>
      <c r="E13" s="46">
        <v>1635</v>
      </c>
      <c r="F13" s="35">
        <f>MASTER!E14</f>
        <v>17</v>
      </c>
      <c r="G13" s="24">
        <v>169</v>
      </c>
      <c r="H13" s="24">
        <v>206</v>
      </c>
      <c r="I13" s="24">
        <v>167</v>
      </c>
      <c r="J13" s="24">
        <v>180</v>
      </c>
      <c r="K13" s="24">
        <v>195</v>
      </c>
      <c r="L13" s="15">
        <f>SUM(G13:K13)+(F13*5)+(E13)</f>
        <v>2637</v>
      </c>
      <c r="M13" s="22">
        <f>SUM(G13:K13)/5</f>
        <v>183.4</v>
      </c>
    </row>
    <row r="14" spans="1:13" ht="15">
      <c r="A14" s="49">
        <v>9</v>
      </c>
      <c r="B14" s="24">
        <f>MASTER!B12</f>
        <v>1540</v>
      </c>
      <c r="C14" s="150" t="str">
        <f>MASTER!C12</f>
        <v>KUCIŃSKI JACEK</v>
      </c>
      <c r="D14" s="35" t="str">
        <f>MASTER!D12</f>
        <v>B</v>
      </c>
      <c r="E14" s="46">
        <v>1605</v>
      </c>
      <c r="F14" s="35">
        <f>MASTER!E12</f>
        <v>18</v>
      </c>
      <c r="G14" s="24">
        <v>197</v>
      </c>
      <c r="H14" s="24">
        <v>166</v>
      </c>
      <c r="I14" s="24">
        <v>158</v>
      </c>
      <c r="J14" s="24">
        <v>202</v>
      </c>
      <c r="K14" s="24">
        <v>169</v>
      </c>
      <c r="L14" s="15">
        <f>SUM(G14:K14)+(F14*5)+(E14)</f>
        <v>2587</v>
      </c>
      <c r="M14" s="22">
        <f>SUM(G14:K14)/5</f>
        <v>178.4</v>
      </c>
    </row>
    <row r="15" spans="1:13" ht="15">
      <c r="A15" s="49">
        <v>10</v>
      </c>
      <c r="B15" s="24">
        <f>MASTER!B10</f>
        <v>2023</v>
      </c>
      <c r="C15" s="150" t="str">
        <f>MASTER!C10</f>
        <v>HULECKI JANUSZ</v>
      </c>
      <c r="D15" s="35" t="str">
        <f>MASTER!D10</f>
        <v>C</v>
      </c>
      <c r="E15" s="46">
        <v>1615</v>
      </c>
      <c r="F15" s="35">
        <f>MASTER!E10</f>
        <v>26</v>
      </c>
      <c r="G15" s="29">
        <v>169</v>
      </c>
      <c r="H15" s="29">
        <v>161</v>
      </c>
      <c r="I15" s="29">
        <v>179</v>
      </c>
      <c r="J15" s="29">
        <v>158</v>
      </c>
      <c r="K15" s="29">
        <v>154</v>
      </c>
      <c r="L15" s="15">
        <f>SUM(G15:K15)+(F15*5)+(E15)</f>
        <v>2566</v>
      </c>
      <c r="M15" s="22">
        <f>SUM(G15:K15)/5</f>
        <v>164.2</v>
      </c>
    </row>
    <row r="16" spans="1:13" ht="15">
      <c r="A16" s="49">
        <v>11</v>
      </c>
      <c r="B16" s="24">
        <f>MASTER!B9</f>
        <v>2151</v>
      </c>
      <c r="C16" s="150" t="str">
        <f>MASTER!C9</f>
        <v>ASAJEWICZ ALEKSEJ</v>
      </c>
      <c r="D16" s="35" t="str">
        <f>MASTER!D9</f>
        <v>C</v>
      </c>
      <c r="E16" s="46">
        <v>1637</v>
      </c>
      <c r="F16" s="35">
        <f>MASTER!E9</f>
        <v>21</v>
      </c>
      <c r="G16" s="29">
        <v>180</v>
      </c>
      <c r="H16" s="29">
        <v>142</v>
      </c>
      <c r="I16" s="29">
        <v>165</v>
      </c>
      <c r="J16" s="29">
        <v>146</v>
      </c>
      <c r="K16" s="29">
        <v>188</v>
      </c>
      <c r="L16" s="15">
        <f>SUM(G16:K16)+(F16*5)+(E16)</f>
        <v>2563</v>
      </c>
      <c r="M16" s="22">
        <f>SUM(G16:K16)/5</f>
        <v>164.2</v>
      </c>
    </row>
  </sheetData>
  <sheetProtection/>
  <mergeCells count="1">
    <mergeCell ref="A1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zoomScale="80" zoomScaleNormal="80" zoomScalePageLayoutView="0" workbookViewId="0" topLeftCell="A1">
      <selection activeCell="Q19" sqref="Q19"/>
    </sheetView>
  </sheetViews>
  <sheetFormatPr defaultColWidth="8.796875" defaultRowHeight="14.25"/>
  <cols>
    <col min="1" max="1" width="3.3984375" style="1" bestFit="1" customWidth="1"/>
    <col min="2" max="2" width="6.8984375" style="0" customWidth="1"/>
    <col min="3" max="3" width="24.19921875" style="0" bestFit="1" customWidth="1"/>
    <col min="4" max="4" width="7.5" style="0" bestFit="1" customWidth="1"/>
    <col min="5" max="5" width="6.3984375" style="0" bestFit="1" customWidth="1"/>
    <col min="6" max="11" width="6.3984375" style="78" bestFit="1" customWidth="1"/>
    <col min="12" max="12" width="6.19921875" style="10" bestFit="1" customWidth="1"/>
  </cols>
  <sheetData>
    <row r="1" spans="1:13" ht="14.25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3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">
      <c r="A5" s="4" t="s">
        <v>8</v>
      </c>
      <c r="B5" s="5" t="s">
        <v>13</v>
      </c>
      <c r="C5" s="5" t="s">
        <v>0</v>
      </c>
      <c r="D5" s="12" t="s">
        <v>9</v>
      </c>
      <c r="E5" s="5" t="s">
        <v>7</v>
      </c>
      <c r="F5" s="75" t="s">
        <v>1</v>
      </c>
      <c r="G5" s="75" t="s">
        <v>2</v>
      </c>
      <c r="H5" s="75" t="s">
        <v>3</v>
      </c>
      <c r="I5" s="75" t="s">
        <v>4</v>
      </c>
      <c r="J5" s="75" t="s">
        <v>5</v>
      </c>
      <c r="K5" s="75" t="s">
        <v>6</v>
      </c>
      <c r="L5" s="5" t="s">
        <v>10</v>
      </c>
      <c r="M5" s="5" t="s">
        <v>11</v>
      </c>
    </row>
    <row r="6" spans="1:13" ht="15">
      <c r="A6" s="24">
        <v>1</v>
      </c>
      <c r="B6" s="88">
        <v>2407</v>
      </c>
      <c r="C6" s="89" t="s">
        <v>91</v>
      </c>
      <c r="D6" s="11" t="s">
        <v>16</v>
      </c>
      <c r="E6" s="43">
        <v>5</v>
      </c>
      <c r="F6" s="76">
        <v>165</v>
      </c>
      <c r="G6" s="76">
        <v>202</v>
      </c>
      <c r="H6" s="76">
        <v>170</v>
      </c>
      <c r="I6" s="76">
        <v>235</v>
      </c>
      <c r="J6" s="76">
        <v>199</v>
      </c>
      <c r="K6" s="76">
        <v>166</v>
      </c>
      <c r="L6" s="9">
        <f aca="true" t="shared" si="0" ref="L6:L19">SUM(F6:K6)+(E6*6)</f>
        <v>1167</v>
      </c>
      <c r="M6" s="22">
        <f aca="true" t="shared" si="1" ref="M6:M11">SUM(F6:K6)/6</f>
        <v>189.5</v>
      </c>
    </row>
    <row r="7" spans="1:13" ht="15">
      <c r="A7" s="24">
        <v>2</v>
      </c>
      <c r="B7" s="88">
        <v>2244</v>
      </c>
      <c r="C7" s="89" t="s">
        <v>57</v>
      </c>
      <c r="D7" s="11" t="s">
        <v>16</v>
      </c>
      <c r="E7" s="43">
        <v>4</v>
      </c>
      <c r="F7" s="76">
        <v>156</v>
      </c>
      <c r="G7" s="76">
        <v>202</v>
      </c>
      <c r="H7" s="76">
        <v>171</v>
      </c>
      <c r="I7" s="76">
        <v>223</v>
      </c>
      <c r="J7" s="76">
        <v>179</v>
      </c>
      <c r="K7" s="76">
        <v>204</v>
      </c>
      <c r="L7" s="9">
        <f t="shared" si="0"/>
        <v>1159</v>
      </c>
      <c r="M7" s="22">
        <f t="shared" si="1"/>
        <v>189.16666666666666</v>
      </c>
    </row>
    <row r="8" spans="1:13" ht="15">
      <c r="A8" s="24">
        <v>3</v>
      </c>
      <c r="B8" s="88">
        <v>1557</v>
      </c>
      <c r="C8" s="89" t="s">
        <v>68</v>
      </c>
      <c r="D8" s="11" t="s">
        <v>16</v>
      </c>
      <c r="E8" s="43">
        <v>8</v>
      </c>
      <c r="F8" s="76">
        <v>176</v>
      </c>
      <c r="G8" s="76">
        <v>215</v>
      </c>
      <c r="H8" s="76">
        <v>134</v>
      </c>
      <c r="I8" s="76">
        <v>186</v>
      </c>
      <c r="J8" s="76">
        <v>159</v>
      </c>
      <c r="K8" s="76">
        <v>224</v>
      </c>
      <c r="L8" s="9">
        <f t="shared" si="0"/>
        <v>1142</v>
      </c>
      <c r="M8" s="22">
        <f t="shared" si="1"/>
        <v>182.33333333333334</v>
      </c>
    </row>
    <row r="9" spans="1:13" ht="15">
      <c r="A9" s="24">
        <v>4</v>
      </c>
      <c r="B9" s="88">
        <v>1538</v>
      </c>
      <c r="C9" s="89" t="s">
        <v>41</v>
      </c>
      <c r="D9" s="11" t="s">
        <v>16</v>
      </c>
      <c r="E9" s="43">
        <v>5</v>
      </c>
      <c r="F9" s="76">
        <v>142</v>
      </c>
      <c r="G9" s="76">
        <v>158</v>
      </c>
      <c r="H9" s="76">
        <v>183</v>
      </c>
      <c r="I9" s="76">
        <v>182</v>
      </c>
      <c r="J9" s="76">
        <v>244</v>
      </c>
      <c r="K9" s="76">
        <v>200</v>
      </c>
      <c r="L9" s="9">
        <f t="shared" si="0"/>
        <v>1139</v>
      </c>
      <c r="M9" s="22">
        <f t="shared" si="1"/>
        <v>184.83333333333334</v>
      </c>
    </row>
    <row r="10" spans="1:13" ht="15">
      <c r="A10" s="24">
        <v>5</v>
      </c>
      <c r="B10" s="88">
        <v>3320</v>
      </c>
      <c r="C10" s="89" t="s">
        <v>64</v>
      </c>
      <c r="D10" s="11" t="s">
        <v>16</v>
      </c>
      <c r="E10" s="43">
        <v>6</v>
      </c>
      <c r="F10" s="76">
        <v>192</v>
      </c>
      <c r="G10" s="76">
        <v>209</v>
      </c>
      <c r="H10" s="76">
        <v>190</v>
      </c>
      <c r="I10" s="76">
        <v>146</v>
      </c>
      <c r="J10" s="76">
        <v>187</v>
      </c>
      <c r="K10" s="76">
        <v>160</v>
      </c>
      <c r="L10" s="9">
        <f t="shared" si="0"/>
        <v>1120</v>
      </c>
      <c r="M10" s="22">
        <f t="shared" si="1"/>
        <v>180.66666666666666</v>
      </c>
    </row>
    <row r="11" spans="1:13" ht="15">
      <c r="A11" s="24">
        <v>6</v>
      </c>
      <c r="B11" s="88">
        <v>2017</v>
      </c>
      <c r="C11" s="89" t="s">
        <v>70</v>
      </c>
      <c r="D11" s="11" t="s">
        <v>16</v>
      </c>
      <c r="E11" s="43">
        <v>14</v>
      </c>
      <c r="F11" s="76">
        <v>173</v>
      </c>
      <c r="G11" s="76">
        <v>171</v>
      </c>
      <c r="H11" s="76">
        <v>184</v>
      </c>
      <c r="I11" s="76">
        <v>160</v>
      </c>
      <c r="J11" s="76">
        <v>156</v>
      </c>
      <c r="K11" s="76">
        <v>182</v>
      </c>
      <c r="L11" s="9">
        <f t="shared" si="0"/>
        <v>1110</v>
      </c>
      <c r="M11" s="22">
        <f t="shared" si="1"/>
        <v>171</v>
      </c>
    </row>
    <row r="12" spans="1:13" ht="15">
      <c r="A12" s="24">
        <v>7</v>
      </c>
      <c r="B12" s="88">
        <v>1224</v>
      </c>
      <c r="C12" s="89" t="s">
        <v>69</v>
      </c>
      <c r="D12" s="11" t="s">
        <v>16</v>
      </c>
      <c r="E12" s="43">
        <v>3</v>
      </c>
      <c r="F12" s="76">
        <v>172</v>
      </c>
      <c r="G12" s="76">
        <v>174</v>
      </c>
      <c r="H12" s="76">
        <v>212</v>
      </c>
      <c r="I12" s="87">
        <v>189</v>
      </c>
      <c r="J12" s="76">
        <v>162</v>
      </c>
      <c r="K12" s="76">
        <v>182</v>
      </c>
      <c r="L12" s="9">
        <f t="shared" si="0"/>
        <v>1109</v>
      </c>
      <c r="M12" s="22">
        <f aca="true" t="shared" si="2" ref="M12:M19">SUM(F12:K12)/6</f>
        <v>181.83333333333334</v>
      </c>
    </row>
    <row r="13" spans="1:13" ht="15">
      <c r="A13" s="24">
        <v>8</v>
      </c>
      <c r="B13" s="88">
        <v>1536</v>
      </c>
      <c r="C13" s="89" t="s">
        <v>56</v>
      </c>
      <c r="D13" s="11" t="s">
        <v>16</v>
      </c>
      <c r="E13" s="43">
        <v>9</v>
      </c>
      <c r="F13" s="76">
        <v>169</v>
      </c>
      <c r="G13" s="76">
        <v>190</v>
      </c>
      <c r="H13" s="76">
        <v>177</v>
      </c>
      <c r="I13" s="76">
        <v>155</v>
      </c>
      <c r="J13" s="76">
        <v>140</v>
      </c>
      <c r="K13" s="76">
        <v>200</v>
      </c>
      <c r="L13" s="9">
        <f t="shared" si="0"/>
        <v>1085</v>
      </c>
      <c r="M13" s="22">
        <f t="shared" si="2"/>
        <v>171.83333333333334</v>
      </c>
    </row>
    <row r="14" spans="1:13" ht="15">
      <c r="A14" s="24">
        <v>9</v>
      </c>
      <c r="B14" s="88">
        <v>2027</v>
      </c>
      <c r="C14" s="89" t="s">
        <v>84</v>
      </c>
      <c r="D14" s="11" t="s">
        <v>16</v>
      </c>
      <c r="E14" s="43">
        <v>0</v>
      </c>
      <c r="F14" s="76">
        <v>202</v>
      </c>
      <c r="G14" s="76">
        <v>205</v>
      </c>
      <c r="H14" s="76">
        <v>181</v>
      </c>
      <c r="I14" s="76">
        <v>174</v>
      </c>
      <c r="J14" s="76">
        <v>179</v>
      </c>
      <c r="K14" s="76">
        <v>143</v>
      </c>
      <c r="L14" s="9">
        <f t="shared" si="0"/>
        <v>1084</v>
      </c>
      <c r="M14" s="22">
        <f t="shared" si="2"/>
        <v>180.66666666666666</v>
      </c>
    </row>
    <row r="15" spans="1:13" ht="15">
      <c r="A15" s="24">
        <v>10</v>
      </c>
      <c r="B15" s="88">
        <v>1169</v>
      </c>
      <c r="C15" s="89" t="s">
        <v>76</v>
      </c>
      <c r="D15" s="11" t="s">
        <v>16</v>
      </c>
      <c r="E15" s="43">
        <v>8</v>
      </c>
      <c r="F15" s="76">
        <v>154</v>
      </c>
      <c r="G15" s="76">
        <v>234</v>
      </c>
      <c r="H15" s="76">
        <v>143</v>
      </c>
      <c r="I15" s="76">
        <v>162</v>
      </c>
      <c r="J15" s="76">
        <v>172</v>
      </c>
      <c r="K15" s="76">
        <v>151</v>
      </c>
      <c r="L15" s="9">
        <f t="shared" si="0"/>
        <v>1064</v>
      </c>
      <c r="M15" s="22">
        <f t="shared" si="2"/>
        <v>169.33333333333334</v>
      </c>
    </row>
    <row r="16" spans="1:13" ht="15">
      <c r="A16" s="24">
        <v>11</v>
      </c>
      <c r="B16" s="88">
        <v>2167</v>
      </c>
      <c r="C16" s="89" t="s">
        <v>50</v>
      </c>
      <c r="D16" s="11" t="s">
        <v>16</v>
      </c>
      <c r="E16" s="43">
        <v>9</v>
      </c>
      <c r="F16" s="76">
        <v>174</v>
      </c>
      <c r="G16" s="76">
        <v>132</v>
      </c>
      <c r="H16" s="76">
        <v>225</v>
      </c>
      <c r="I16" s="76">
        <v>137</v>
      </c>
      <c r="J16" s="76">
        <v>191</v>
      </c>
      <c r="K16" s="76">
        <v>150</v>
      </c>
      <c r="L16" s="9">
        <f t="shared" si="0"/>
        <v>1063</v>
      </c>
      <c r="M16" s="22">
        <f t="shared" si="2"/>
        <v>168.16666666666666</v>
      </c>
    </row>
    <row r="17" spans="1:13" ht="15.75" thickBot="1">
      <c r="A17" s="57">
        <v>12</v>
      </c>
      <c r="B17" s="90">
        <v>1774</v>
      </c>
      <c r="C17" s="91" t="s">
        <v>71</v>
      </c>
      <c r="D17" s="59" t="s">
        <v>16</v>
      </c>
      <c r="E17" s="58">
        <v>9</v>
      </c>
      <c r="F17" s="79">
        <v>162</v>
      </c>
      <c r="G17" s="79">
        <v>146</v>
      </c>
      <c r="H17" s="79">
        <v>158</v>
      </c>
      <c r="I17" s="79">
        <v>189</v>
      </c>
      <c r="J17" s="79">
        <v>187</v>
      </c>
      <c r="K17" s="79">
        <v>166</v>
      </c>
      <c r="L17" s="63">
        <f t="shared" si="0"/>
        <v>1062</v>
      </c>
      <c r="M17" s="61">
        <f t="shared" si="2"/>
        <v>168</v>
      </c>
    </row>
    <row r="18" spans="1:13" ht="15">
      <c r="A18" s="52">
        <v>13</v>
      </c>
      <c r="B18" s="69">
        <v>2022</v>
      </c>
      <c r="C18" s="70" t="s">
        <v>36</v>
      </c>
      <c r="D18" s="54" t="s">
        <v>16</v>
      </c>
      <c r="E18" s="53">
        <v>14</v>
      </c>
      <c r="F18" s="77">
        <v>189</v>
      </c>
      <c r="G18" s="77">
        <v>127</v>
      </c>
      <c r="H18" s="77">
        <v>142</v>
      </c>
      <c r="I18" s="77">
        <v>194</v>
      </c>
      <c r="J18" s="77">
        <v>155</v>
      </c>
      <c r="K18" s="77">
        <v>157</v>
      </c>
      <c r="L18" s="62">
        <f t="shared" si="0"/>
        <v>1048</v>
      </c>
      <c r="M18" s="56">
        <f t="shared" si="2"/>
        <v>160.66666666666666</v>
      </c>
    </row>
    <row r="19" spans="1:13" ht="15">
      <c r="A19" s="24">
        <v>14</v>
      </c>
      <c r="B19" s="30">
        <v>2120</v>
      </c>
      <c r="C19" s="31" t="s">
        <v>79</v>
      </c>
      <c r="D19" s="11" t="s">
        <v>16</v>
      </c>
      <c r="E19" s="43">
        <v>3</v>
      </c>
      <c r="F19" s="76">
        <v>148</v>
      </c>
      <c r="G19" s="76">
        <v>167</v>
      </c>
      <c r="H19" s="76">
        <v>153</v>
      </c>
      <c r="I19" s="76">
        <v>163</v>
      </c>
      <c r="J19" s="76">
        <v>175</v>
      </c>
      <c r="K19" s="76">
        <v>174</v>
      </c>
      <c r="L19" s="9">
        <f t="shared" si="0"/>
        <v>998</v>
      </c>
      <c r="M19" s="22">
        <f t="shared" si="2"/>
        <v>163.33333333333334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80" zoomScaleNormal="80" zoomScalePageLayoutView="0" workbookViewId="0" topLeftCell="A1">
      <selection activeCell="P9" sqref="P9"/>
    </sheetView>
  </sheetViews>
  <sheetFormatPr defaultColWidth="8.796875" defaultRowHeight="14.25"/>
  <cols>
    <col min="1" max="1" width="4.3984375" style="1" bestFit="1" customWidth="1"/>
    <col min="2" max="2" width="6.8984375" style="0" customWidth="1"/>
    <col min="3" max="3" width="32" style="0" bestFit="1" customWidth="1"/>
    <col min="4" max="4" width="3.69921875" style="1" bestFit="1" customWidth="1"/>
    <col min="5" max="5" width="6.3984375" style="36" bestFit="1" customWidth="1"/>
    <col min="6" max="11" width="6.3984375" style="78" bestFit="1" customWidth="1"/>
    <col min="12" max="12" width="8.19921875" style="10" customWidth="1"/>
    <col min="13" max="13" width="10.19921875" style="0" customWidth="1"/>
  </cols>
  <sheetData>
    <row r="1" spans="1:13" ht="14.25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3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3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">
      <c r="A5" s="4" t="s">
        <v>8</v>
      </c>
      <c r="B5" s="5" t="s">
        <v>13</v>
      </c>
      <c r="C5" s="5" t="s">
        <v>0</v>
      </c>
      <c r="D5" s="11" t="s">
        <v>14</v>
      </c>
      <c r="E5" s="44" t="s">
        <v>7</v>
      </c>
      <c r="F5" s="75" t="s">
        <v>1</v>
      </c>
      <c r="G5" s="75" t="s">
        <v>2</v>
      </c>
      <c r="H5" s="75" t="s">
        <v>3</v>
      </c>
      <c r="I5" s="75" t="s">
        <v>4</v>
      </c>
      <c r="J5" s="75" t="s">
        <v>5</v>
      </c>
      <c r="K5" s="75" t="s">
        <v>6</v>
      </c>
      <c r="L5" s="33" t="s">
        <v>10</v>
      </c>
      <c r="M5" s="22" t="s">
        <v>11</v>
      </c>
    </row>
    <row r="6" spans="1:13" ht="15">
      <c r="A6" s="2">
        <v>1</v>
      </c>
      <c r="B6" s="71">
        <v>792</v>
      </c>
      <c r="C6" s="72" t="s">
        <v>83</v>
      </c>
      <c r="D6" s="11" t="s">
        <v>18</v>
      </c>
      <c r="E6" s="43">
        <v>16</v>
      </c>
      <c r="F6" s="76">
        <v>171</v>
      </c>
      <c r="G6" s="76">
        <v>234</v>
      </c>
      <c r="H6" s="76">
        <v>202</v>
      </c>
      <c r="I6" s="76">
        <v>233</v>
      </c>
      <c r="J6" s="76">
        <v>213</v>
      </c>
      <c r="K6" s="76">
        <v>183</v>
      </c>
      <c r="L6" s="34">
        <f aca="true" t="shared" si="0" ref="L6:L31">SUM(F6:K6)+(E6*6)</f>
        <v>1332</v>
      </c>
      <c r="M6" s="22">
        <f aca="true" t="shared" si="1" ref="M6:M16">SUM(F6:K6)/6</f>
        <v>206</v>
      </c>
    </row>
    <row r="7" spans="1:13" ht="15">
      <c r="A7" s="2">
        <v>2</v>
      </c>
      <c r="B7" s="71">
        <v>1540</v>
      </c>
      <c r="C7" s="72" t="s">
        <v>46</v>
      </c>
      <c r="D7" s="11" t="s">
        <v>18</v>
      </c>
      <c r="E7" s="43">
        <v>18</v>
      </c>
      <c r="F7" s="76">
        <v>201</v>
      </c>
      <c r="G7" s="76">
        <v>198</v>
      </c>
      <c r="H7" s="76">
        <v>238</v>
      </c>
      <c r="I7" s="76">
        <v>191</v>
      </c>
      <c r="J7" s="76">
        <v>194</v>
      </c>
      <c r="K7" s="76">
        <v>192</v>
      </c>
      <c r="L7" s="34">
        <f t="shared" si="0"/>
        <v>1322</v>
      </c>
      <c r="M7" s="22">
        <f t="shared" si="1"/>
        <v>202.33333333333334</v>
      </c>
    </row>
    <row r="8" spans="1:13" ht="15">
      <c r="A8" s="2">
        <v>3</v>
      </c>
      <c r="B8" s="71">
        <v>169</v>
      </c>
      <c r="C8" s="72" t="s">
        <v>39</v>
      </c>
      <c r="D8" s="11" t="s">
        <v>18</v>
      </c>
      <c r="E8" s="43">
        <v>15</v>
      </c>
      <c r="F8" s="76">
        <v>189</v>
      </c>
      <c r="G8" s="76">
        <v>126</v>
      </c>
      <c r="H8" s="76">
        <v>264</v>
      </c>
      <c r="I8" s="76">
        <v>175</v>
      </c>
      <c r="J8" s="76">
        <v>254</v>
      </c>
      <c r="K8" s="76">
        <v>214</v>
      </c>
      <c r="L8" s="34">
        <f t="shared" si="0"/>
        <v>1312</v>
      </c>
      <c r="M8" s="22">
        <f t="shared" si="1"/>
        <v>203.66666666666666</v>
      </c>
    </row>
    <row r="9" spans="1:13" ht="15">
      <c r="A9" s="24">
        <v>4</v>
      </c>
      <c r="B9" s="71">
        <v>226</v>
      </c>
      <c r="C9" s="72" t="s">
        <v>82</v>
      </c>
      <c r="D9" s="11" t="s">
        <v>18</v>
      </c>
      <c r="E9" s="43">
        <v>17</v>
      </c>
      <c r="F9" s="76">
        <v>214</v>
      </c>
      <c r="G9" s="76">
        <v>190</v>
      </c>
      <c r="H9" s="76">
        <v>186</v>
      </c>
      <c r="I9" s="76">
        <v>240</v>
      </c>
      <c r="J9" s="76">
        <v>198</v>
      </c>
      <c r="K9" s="76">
        <v>170</v>
      </c>
      <c r="L9" s="34">
        <f t="shared" si="0"/>
        <v>1300</v>
      </c>
      <c r="M9" s="22">
        <f t="shared" si="1"/>
        <v>199.66666666666666</v>
      </c>
    </row>
    <row r="10" spans="1:13" ht="15">
      <c r="A10" s="24">
        <v>5</v>
      </c>
      <c r="B10" s="71">
        <v>1857</v>
      </c>
      <c r="C10" s="72" t="s">
        <v>55</v>
      </c>
      <c r="D10" s="11" t="s">
        <v>18</v>
      </c>
      <c r="E10" s="43">
        <v>13</v>
      </c>
      <c r="F10" s="76">
        <v>242</v>
      </c>
      <c r="G10" s="76">
        <v>175</v>
      </c>
      <c r="H10" s="76">
        <v>168</v>
      </c>
      <c r="I10" s="76">
        <v>214</v>
      </c>
      <c r="J10" s="76">
        <v>234</v>
      </c>
      <c r="K10" s="76">
        <v>188</v>
      </c>
      <c r="L10" s="34">
        <f t="shared" si="0"/>
        <v>1299</v>
      </c>
      <c r="M10" s="22">
        <f t="shared" si="1"/>
        <v>203.5</v>
      </c>
    </row>
    <row r="11" spans="1:13" ht="15">
      <c r="A11" s="24">
        <v>6</v>
      </c>
      <c r="B11" s="71">
        <v>1063</v>
      </c>
      <c r="C11" s="72" t="s">
        <v>81</v>
      </c>
      <c r="D11" s="11" t="s">
        <v>18</v>
      </c>
      <c r="E11" s="43">
        <v>11</v>
      </c>
      <c r="F11" s="76">
        <v>185</v>
      </c>
      <c r="G11" s="76">
        <v>205</v>
      </c>
      <c r="H11" s="76">
        <v>184</v>
      </c>
      <c r="I11" s="76">
        <v>248</v>
      </c>
      <c r="J11" s="76">
        <v>191</v>
      </c>
      <c r="K11" s="76">
        <v>204</v>
      </c>
      <c r="L11" s="34">
        <f t="shared" si="0"/>
        <v>1283</v>
      </c>
      <c r="M11" s="22">
        <f t="shared" si="1"/>
        <v>202.83333333333334</v>
      </c>
    </row>
    <row r="12" spans="1:13" ht="15">
      <c r="A12" s="24">
        <v>7</v>
      </c>
      <c r="B12" s="71">
        <v>204</v>
      </c>
      <c r="C12" s="72" t="s">
        <v>42</v>
      </c>
      <c r="D12" s="11" t="s">
        <v>18</v>
      </c>
      <c r="E12" s="43">
        <v>22</v>
      </c>
      <c r="F12" s="76">
        <v>179</v>
      </c>
      <c r="G12" s="76">
        <v>173</v>
      </c>
      <c r="H12" s="76">
        <v>194</v>
      </c>
      <c r="I12" s="76">
        <v>232</v>
      </c>
      <c r="J12" s="76">
        <v>183</v>
      </c>
      <c r="K12" s="76">
        <v>188</v>
      </c>
      <c r="L12" s="34">
        <f t="shared" si="0"/>
        <v>1281</v>
      </c>
      <c r="M12" s="22">
        <f t="shared" si="1"/>
        <v>191.5</v>
      </c>
    </row>
    <row r="13" spans="1:13" ht="15">
      <c r="A13" s="24">
        <v>8</v>
      </c>
      <c r="B13" s="71">
        <v>1759</v>
      </c>
      <c r="C13" s="72" t="s">
        <v>62</v>
      </c>
      <c r="D13" s="11" t="s">
        <v>18</v>
      </c>
      <c r="E13" s="43">
        <v>13</v>
      </c>
      <c r="F13" s="76">
        <v>188</v>
      </c>
      <c r="G13" s="76">
        <v>202</v>
      </c>
      <c r="H13" s="76">
        <v>204</v>
      </c>
      <c r="I13" s="76">
        <v>211</v>
      </c>
      <c r="J13" s="76">
        <v>187</v>
      </c>
      <c r="K13" s="76">
        <v>197</v>
      </c>
      <c r="L13" s="34">
        <f t="shared" si="0"/>
        <v>1267</v>
      </c>
      <c r="M13" s="22">
        <f t="shared" si="1"/>
        <v>198.16666666666666</v>
      </c>
    </row>
    <row r="14" spans="1:13" ht="15">
      <c r="A14" s="24">
        <v>9</v>
      </c>
      <c r="B14" s="71">
        <v>2088</v>
      </c>
      <c r="C14" s="72" t="s">
        <v>52</v>
      </c>
      <c r="D14" s="11" t="s">
        <v>18</v>
      </c>
      <c r="E14" s="43">
        <v>14</v>
      </c>
      <c r="F14" s="76">
        <v>179</v>
      </c>
      <c r="G14" s="76">
        <v>203</v>
      </c>
      <c r="H14" s="76">
        <v>205</v>
      </c>
      <c r="I14" s="76">
        <v>173</v>
      </c>
      <c r="J14" s="76">
        <v>227</v>
      </c>
      <c r="K14" s="76">
        <v>183</v>
      </c>
      <c r="L14" s="34">
        <f t="shared" si="0"/>
        <v>1254</v>
      </c>
      <c r="M14" s="22">
        <f t="shared" si="1"/>
        <v>195</v>
      </c>
    </row>
    <row r="15" spans="1:13" ht="15">
      <c r="A15" s="24">
        <v>10</v>
      </c>
      <c r="B15" s="71">
        <v>639</v>
      </c>
      <c r="C15" s="72" t="s">
        <v>78</v>
      </c>
      <c r="D15" s="11" t="s">
        <v>18</v>
      </c>
      <c r="E15" s="43">
        <v>13</v>
      </c>
      <c r="F15" s="76">
        <v>181</v>
      </c>
      <c r="G15" s="76">
        <v>195</v>
      </c>
      <c r="H15" s="76">
        <v>215</v>
      </c>
      <c r="I15" s="76">
        <v>192</v>
      </c>
      <c r="J15" s="76">
        <v>167</v>
      </c>
      <c r="K15" s="76">
        <v>186</v>
      </c>
      <c r="L15" s="34">
        <f t="shared" si="0"/>
        <v>1214</v>
      </c>
      <c r="M15" s="22">
        <f t="shared" si="1"/>
        <v>189.33333333333334</v>
      </c>
    </row>
    <row r="16" spans="1:13" ht="15">
      <c r="A16" s="24">
        <v>11</v>
      </c>
      <c r="B16" s="71">
        <v>2048</v>
      </c>
      <c r="C16" s="72" t="s">
        <v>59</v>
      </c>
      <c r="D16" s="11" t="s">
        <v>18</v>
      </c>
      <c r="E16" s="43">
        <v>14</v>
      </c>
      <c r="F16" s="76">
        <v>229</v>
      </c>
      <c r="G16" s="76">
        <v>193</v>
      </c>
      <c r="H16" s="76">
        <v>162</v>
      </c>
      <c r="I16" s="76">
        <v>154</v>
      </c>
      <c r="J16" s="76">
        <v>192</v>
      </c>
      <c r="K16" s="76">
        <v>199</v>
      </c>
      <c r="L16" s="34">
        <f t="shared" si="0"/>
        <v>1213</v>
      </c>
      <c r="M16" s="22">
        <f t="shared" si="1"/>
        <v>188.16666666666666</v>
      </c>
    </row>
    <row r="17" spans="1:13" ht="15.75" thickBot="1">
      <c r="A17" s="57">
        <v>12</v>
      </c>
      <c r="B17" s="73">
        <v>794</v>
      </c>
      <c r="C17" s="74" t="s">
        <v>63</v>
      </c>
      <c r="D17" s="59" t="s">
        <v>18</v>
      </c>
      <c r="E17" s="58">
        <v>17</v>
      </c>
      <c r="F17" s="79">
        <v>151</v>
      </c>
      <c r="G17" s="79">
        <v>200</v>
      </c>
      <c r="H17" s="79">
        <v>170</v>
      </c>
      <c r="I17" s="79">
        <v>187</v>
      </c>
      <c r="J17" s="79">
        <v>205</v>
      </c>
      <c r="K17" s="79">
        <v>192</v>
      </c>
      <c r="L17" s="60">
        <f t="shared" si="0"/>
        <v>1207</v>
      </c>
      <c r="M17" s="61">
        <f aca="true" t="shared" si="2" ref="M17:M31">SUM(F17:K17)/6</f>
        <v>184.16666666666666</v>
      </c>
    </row>
    <row r="18" spans="1:13" ht="15">
      <c r="A18" s="52">
        <v>13</v>
      </c>
      <c r="B18" s="69">
        <v>1591</v>
      </c>
      <c r="C18" s="70" t="s">
        <v>72</v>
      </c>
      <c r="D18" s="54" t="s">
        <v>18</v>
      </c>
      <c r="E18" s="53">
        <v>16</v>
      </c>
      <c r="F18" s="77">
        <v>198</v>
      </c>
      <c r="G18" s="77">
        <v>147</v>
      </c>
      <c r="H18" s="77">
        <v>166</v>
      </c>
      <c r="I18" s="77">
        <v>183</v>
      </c>
      <c r="J18" s="77">
        <v>225</v>
      </c>
      <c r="K18" s="77">
        <v>189</v>
      </c>
      <c r="L18" s="55">
        <f t="shared" si="0"/>
        <v>1204</v>
      </c>
      <c r="M18" s="56">
        <f t="shared" si="2"/>
        <v>184.66666666666666</v>
      </c>
    </row>
    <row r="19" spans="1:13" ht="15">
      <c r="A19" s="24">
        <v>14</v>
      </c>
      <c r="B19" s="30">
        <v>2990</v>
      </c>
      <c r="C19" s="31" t="s">
        <v>61</v>
      </c>
      <c r="D19" s="11" t="s">
        <v>18</v>
      </c>
      <c r="E19" s="43">
        <v>17</v>
      </c>
      <c r="F19" s="76">
        <v>159</v>
      </c>
      <c r="G19" s="76">
        <v>207</v>
      </c>
      <c r="H19" s="76">
        <v>179</v>
      </c>
      <c r="I19" s="76">
        <v>205</v>
      </c>
      <c r="J19" s="76">
        <v>144</v>
      </c>
      <c r="K19" s="76">
        <v>182</v>
      </c>
      <c r="L19" s="34">
        <f t="shared" si="0"/>
        <v>1178</v>
      </c>
      <c r="M19" s="22">
        <f t="shared" si="2"/>
        <v>179.33333333333334</v>
      </c>
    </row>
    <row r="20" spans="1:13" ht="15">
      <c r="A20" s="24">
        <v>15</v>
      </c>
      <c r="B20" s="30">
        <v>1920</v>
      </c>
      <c r="C20" s="31" t="s">
        <v>75</v>
      </c>
      <c r="D20" s="11" t="s">
        <v>18</v>
      </c>
      <c r="E20" s="43">
        <v>14</v>
      </c>
      <c r="F20" s="76">
        <v>170</v>
      </c>
      <c r="G20" s="76">
        <v>192</v>
      </c>
      <c r="H20" s="76">
        <v>208</v>
      </c>
      <c r="I20" s="76">
        <v>151</v>
      </c>
      <c r="J20" s="76">
        <v>203</v>
      </c>
      <c r="K20" s="76">
        <v>156</v>
      </c>
      <c r="L20" s="34">
        <f t="shared" si="0"/>
        <v>1164</v>
      </c>
      <c r="M20" s="22">
        <f t="shared" si="2"/>
        <v>180</v>
      </c>
    </row>
    <row r="21" spans="1:13" ht="15">
      <c r="A21" s="24">
        <v>16</v>
      </c>
      <c r="B21" s="30">
        <v>1609</v>
      </c>
      <c r="C21" s="31" t="s">
        <v>88</v>
      </c>
      <c r="D21" s="11" t="s">
        <v>18</v>
      </c>
      <c r="E21" s="43">
        <v>22</v>
      </c>
      <c r="F21" s="76">
        <v>134</v>
      </c>
      <c r="G21" s="76">
        <v>192</v>
      </c>
      <c r="H21" s="76">
        <v>169</v>
      </c>
      <c r="I21" s="76">
        <v>155</v>
      </c>
      <c r="J21" s="76">
        <v>178</v>
      </c>
      <c r="K21" s="76">
        <v>181</v>
      </c>
      <c r="L21" s="34">
        <f t="shared" si="0"/>
        <v>1141</v>
      </c>
      <c r="M21" s="22">
        <f t="shared" si="2"/>
        <v>168.16666666666666</v>
      </c>
    </row>
    <row r="22" spans="1:13" ht="15">
      <c r="A22" s="24">
        <v>17</v>
      </c>
      <c r="B22" s="30">
        <v>10031</v>
      </c>
      <c r="C22" s="31" t="s">
        <v>35</v>
      </c>
      <c r="D22" s="11" t="s">
        <v>18</v>
      </c>
      <c r="E22" s="43">
        <v>15</v>
      </c>
      <c r="F22" s="76">
        <v>174</v>
      </c>
      <c r="G22" s="76">
        <v>172</v>
      </c>
      <c r="H22" s="76">
        <v>158</v>
      </c>
      <c r="I22" s="76">
        <v>176</v>
      </c>
      <c r="J22" s="76">
        <v>168</v>
      </c>
      <c r="K22" s="76">
        <v>192</v>
      </c>
      <c r="L22" s="34">
        <f t="shared" si="0"/>
        <v>1130</v>
      </c>
      <c r="M22" s="22">
        <f t="shared" si="2"/>
        <v>173.33333333333334</v>
      </c>
    </row>
    <row r="23" spans="1:13" ht="15">
      <c r="A23" s="24">
        <v>18</v>
      </c>
      <c r="B23" s="30">
        <v>1050</v>
      </c>
      <c r="C23" s="31" t="s">
        <v>60</v>
      </c>
      <c r="D23" s="11" t="s">
        <v>18</v>
      </c>
      <c r="E23" s="43">
        <v>16</v>
      </c>
      <c r="F23" s="76">
        <v>179</v>
      </c>
      <c r="G23" s="76">
        <v>156</v>
      </c>
      <c r="H23" s="76">
        <v>162</v>
      </c>
      <c r="I23" s="76">
        <v>175</v>
      </c>
      <c r="J23" s="76">
        <v>195</v>
      </c>
      <c r="K23" s="76">
        <v>164</v>
      </c>
      <c r="L23" s="34">
        <f t="shared" si="0"/>
        <v>1127</v>
      </c>
      <c r="M23" s="22">
        <f t="shared" si="2"/>
        <v>171.83333333333334</v>
      </c>
    </row>
    <row r="24" spans="1:13" ht="15">
      <c r="A24" s="24">
        <v>19</v>
      </c>
      <c r="B24" s="30">
        <v>2050</v>
      </c>
      <c r="C24" s="31" t="s">
        <v>53</v>
      </c>
      <c r="D24" s="11" t="s">
        <v>18</v>
      </c>
      <c r="E24" s="43">
        <v>24</v>
      </c>
      <c r="F24" s="76">
        <v>161</v>
      </c>
      <c r="G24" s="76">
        <v>158</v>
      </c>
      <c r="H24" s="76">
        <v>173</v>
      </c>
      <c r="I24" s="76">
        <v>149</v>
      </c>
      <c r="J24" s="76">
        <v>174</v>
      </c>
      <c r="K24" s="76">
        <v>157</v>
      </c>
      <c r="L24" s="34">
        <f t="shared" si="0"/>
        <v>1116</v>
      </c>
      <c r="M24" s="22">
        <f t="shared" si="2"/>
        <v>162</v>
      </c>
    </row>
    <row r="25" spans="1:13" ht="15">
      <c r="A25" s="24">
        <v>20</v>
      </c>
      <c r="B25" s="30">
        <v>225</v>
      </c>
      <c r="C25" s="31" t="s">
        <v>80</v>
      </c>
      <c r="D25" s="11" t="s">
        <v>18</v>
      </c>
      <c r="E25" s="43">
        <v>22</v>
      </c>
      <c r="F25" s="76">
        <v>160</v>
      </c>
      <c r="G25" s="76">
        <v>142</v>
      </c>
      <c r="H25" s="76">
        <v>160</v>
      </c>
      <c r="I25" s="76">
        <v>149</v>
      </c>
      <c r="J25" s="76">
        <v>160</v>
      </c>
      <c r="K25" s="76">
        <v>210</v>
      </c>
      <c r="L25" s="34">
        <f t="shared" si="0"/>
        <v>1113</v>
      </c>
      <c r="M25" s="22">
        <f t="shared" si="2"/>
        <v>163.5</v>
      </c>
    </row>
    <row r="26" spans="1:13" ht="15">
      <c r="A26" s="24">
        <v>21</v>
      </c>
      <c r="B26" s="30">
        <v>743</v>
      </c>
      <c r="C26" s="31" t="s">
        <v>77</v>
      </c>
      <c r="D26" s="11" t="s">
        <v>18</v>
      </c>
      <c r="E26" s="43">
        <v>10</v>
      </c>
      <c r="F26" s="76">
        <v>190</v>
      </c>
      <c r="G26" s="76">
        <v>118</v>
      </c>
      <c r="H26" s="76">
        <v>187</v>
      </c>
      <c r="I26" s="76">
        <v>172</v>
      </c>
      <c r="J26" s="76">
        <v>201</v>
      </c>
      <c r="K26" s="76">
        <v>182</v>
      </c>
      <c r="L26" s="34">
        <f t="shared" si="0"/>
        <v>1110</v>
      </c>
      <c r="M26" s="22">
        <f t="shared" si="2"/>
        <v>175</v>
      </c>
    </row>
    <row r="27" spans="1:13" ht="15">
      <c r="A27" s="24">
        <v>22</v>
      </c>
      <c r="B27" s="30">
        <v>69</v>
      </c>
      <c r="C27" s="31" t="s">
        <v>86</v>
      </c>
      <c r="D27" s="11" t="s">
        <v>18</v>
      </c>
      <c r="E27" s="43">
        <v>10</v>
      </c>
      <c r="F27" s="76">
        <v>167</v>
      </c>
      <c r="G27" s="76">
        <v>152</v>
      </c>
      <c r="H27" s="76">
        <v>171</v>
      </c>
      <c r="I27" s="76">
        <v>179</v>
      </c>
      <c r="J27" s="76">
        <v>187</v>
      </c>
      <c r="K27" s="76">
        <v>190</v>
      </c>
      <c r="L27" s="34">
        <f t="shared" si="0"/>
        <v>1106</v>
      </c>
      <c r="M27" s="22">
        <f t="shared" si="2"/>
        <v>174.33333333333334</v>
      </c>
    </row>
    <row r="28" spans="1:13" ht="15">
      <c r="A28" s="24">
        <v>23</v>
      </c>
      <c r="B28" s="30">
        <v>2994</v>
      </c>
      <c r="C28" s="31" t="s">
        <v>38</v>
      </c>
      <c r="D28" s="11" t="s">
        <v>18</v>
      </c>
      <c r="E28" s="43">
        <v>18</v>
      </c>
      <c r="F28" s="76">
        <v>145</v>
      </c>
      <c r="G28" s="76">
        <v>131</v>
      </c>
      <c r="H28" s="76">
        <v>146</v>
      </c>
      <c r="I28" s="76">
        <v>163</v>
      </c>
      <c r="J28" s="76">
        <v>175</v>
      </c>
      <c r="K28" s="76">
        <v>170</v>
      </c>
      <c r="L28" s="34">
        <f t="shared" si="0"/>
        <v>1038</v>
      </c>
      <c r="M28" s="22">
        <f t="shared" si="2"/>
        <v>155</v>
      </c>
    </row>
    <row r="29" spans="1:13" ht="15">
      <c r="A29" s="24">
        <v>24</v>
      </c>
      <c r="B29" s="30">
        <v>3021</v>
      </c>
      <c r="C29" s="31" t="s">
        <v>47</v>
      </c>
      <c r="D29" s="11" t="s">
        <v>18</v>
      </c>
      <c r="E29" s="43">
        <v>16</v>
      </c>
      <c r="F29" s="76">
        <v>156</v>
      </c>
      <c r="G29" s="76">
        <v>183</v>
      </c>
      <c r="H29" s="76">
        <v>147</v>
      </c>
      <c r="I29" s="76">
        <v>167</v>
      </c>
      <c r="J29" s="76">
        <v>142</v>
      </c>
      <c r="K29" s="76">
        <v>147</v>
      </c>
      <c r="L29" s="34">
        <f t="shared" si="0"/>
        <v>1038</v>
      </c>
      <c r="M29" s="22">
        <f t="shared" si="2"/>
        <v>157</v>
      </c>
    </row>
    <row r="30" spans="1:13" ht="15">
      <c r="A30" s="24">
        <v>25</v>
      </c>
      <c r="B30" s="30">
        <v>2665</v>
      </c>
      <c r="C30" s="31" t="s">
        <v>51</v>
      </c>
      <c r="D30" s="11" t="s">
        <v>18</v>
      </c>
      <c r="E30" s="43">
        <v>18</v>
      </c>
      <c r="F30" s="76">
        <v>132</v>
      </c>
      <c r="G30" s="76">
        <v>134</v>
      </c>
      <c r="H30" s="76">
        <v>166</v>
      </c>
      <c r="I30" s="76">
        <v>137</v>
      </c>
      <c r="J30" s="76">
        <v>142</v>
      </c>
      <c r="K30" s="76">
        <v>180</v>
      </c>
      <c r="L30" s="34">
        <f t="shared" si="0"/>
        <v>999</v>
      </c>
      <c r="M30" s="22">
        <f t="shared" si="2"/>
        <v>148.5</v>
      </c>
    </row>
    <row r="31" spans="1:13" ht="15">
      <c r="A31" s="24">
        <v>26</v>
      </c>
      <c r="B31" s="30">
        <v>2289</v>
      </c>
      <c r="C31" s="31" t="s">
        <v>58</v>
      </c>
      <c r="D31" s="11" t="s">
        <v>18</v>
      </c>
      <c r="E31" s="43">
        <v>11</v>
      </c>
      <c r="F31" s="76">
        <v>145</v>
      </c>
      <c r="G31" s="76">
        <v>162</v>
      </c>
      <c r="H31" s="76">
        <v>153</v>
      </c>
      <c r="I31" s="76">
        <v>105</v>
      </c>
      <c r="J31" s="76">
        <v>119</v>
      </c>
      <c r="K31" s="76">
        <v>165</v>
      </c>
      <c r="L31" s="34">
        <f t="shared" si="0"/>
        <v>915</v>
      </c>
      <c r="M31" s="22">
        <f t="shared" si="2"/>
        <v>141.5</v>
      </c>
    </row>
  </sheetData>
  <sheetProtection/>
  <mergeCells count="1">
    <mergeCell ref="A1:M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="80" zoomScaleNormal="80" zoomScalePageLayoutView="0" workbookViewId="0" topLeftCell="A1">
      <selection activeCell="R10" sqref="R10"/>
    </sheetView>
  </sheetViews>
  <sheetFormatPr defaultColWidth="8.796875" defaultRowHeight="14.25"/>
  <cols>
    <col min="1" max="1" width="3.3984375" style="1" bestFit="1" customWidth="1"/>
    <col min="2" max="2" width="7.3984375" style="0" customWidth="1"/>
    <col min="3" max="3" width="30.09765625" style="0" customWidth="1"/>
    <col min="4" max="4" width="3.8984375" style="0" customWidth="1"/>
    <col min="5" max="5" width="6.3984375" style="0" bestFit="1" customWidth="1"/>
    <col min="6" max="11" width="6.3984375" style="78" bestFit="1" customWidth="1"/>
    <col min="12" max="12" width="8" style="10" customWidth="1"/>
  </cols>
  <sheetData>
    <row r="1" spans="1:13" ht="14.25" customHeight="1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3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3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5">
      <c r="A5" s="4" t="s">
        <v>8</v>
      </c>
      <c r="B5" s="5" t="s">
        <v>13</v>
      </c>
      <c r="C5" s="26" t="s">
        <v>0</v>
      </c>
      <c r="D5" s="12" t="s">
        <v>14</v>
      </c>
      <c r="E5" s="17" t="s">
        <v>7</v>
      </c>
      <c r="F5" s="75" t="s">
        <v>1</v>
      </c>
      <c r="G5" s="75" t="s">
        <v>2</v>
      </c>
      <c r="H5" s="75" t="s">
        <v>3</v>
      </c>
      <c r="I5" s="75" t="s">
        <v>4</v>
      </c>
      <c r="J5" s="75" t="s">
        <v>5</v>
      </c>
      <c r="K5" s="75" t="s">
        <v>6</v>
      </c>
      <c r="L5" s="41" t="s">
        <v>10</v>
      </c>
      <c r="M5" s="5" t="s">
        <v>11</v>
      </c>
    </row>
    <row r="6" spans="1:13" ht="15">
      <c r="A6" s="49">
        <v>1</v>
      </c>
      <c r="B6" s="81">
        <v>203</v>
      </c>
      <c r="C6" s="82" t="s">
        <v>45</v>
      </c>
      <c r="D6" s="11" t="s">
        <v>17</v>
      </c>
      <c r="E6" s="43">
        <v>20</v>
      </c>
      <c r="F6" s="76">
        <v>222</v>
      </c>
      <c r="G6" s="76">
        <v>224</v>
      </c>
      <c r="H6" s="76">
        <v>246</v>
      </c>
      <c r="I6" s="76">
        <v>212</v>
      </c>
      <c r="J6" s="76">
        <v>245</v>
      </c>
      <c r="K6" s="76">
        <v>231</v>
      </c>
      <c r="L6" s="42">
        <f aca="true" t="shared" si="0" ref="L6:L23">SUM(F6:K6)+(E6*6)</f>
        <v>1500</v>
      </c>
      <c r="M6" s="22">
        <f>SUM(F6:K6)/6</f>
        <v>230</v>
      </c>
    </row>
    <row r="7" spans="1:13" ht="15">
      <c r="A7" s="49">
        <v>2</v>
      </c>
      <c r="B7" s="81">
        <v>1616</v>
      </c>
      <c r="C7" s="82" t="s">
        <v>48</v>
      </c>
      <c r="D7" s="11" t="s">
        <v>17</v>
      </c>
      <c r="E7" s="43">
        <v>21</v>
      </c>
      <c r="F7" s="76">
        <v>238</v>
      </c>
      <c r="G7" s="76">
        <v>164</v>
      </c>
      <c r="H7" s="76">
        <v>216</v>
      </c>
      <c r="I7" s="76">
        <v>196</v>
      </c>
      <c r="J7" s="76">
        <v>188</v>
      </c>
      <c r="K7" s="76">
        <v>234</v>
      </c>
      <c r="L7" s="42">
        <f t="shared" si="0"/>
        <v>1362</v>
      </c>
      <c r="M7" s="22">
        <f>SUM(F7:K7)/6</f>
        <v>206</v>
      </c>
    </row>
    <row r="8" spans="1:13" ht="15">
      <c r="A8" s="49">
        <v>3</v>
      </c>
      <c r="B8" s="81">
        <v>146</v>
      </c>
      <c r="C8" s="82" t="s">
        <v>67</v>
      </c>
      <c r="D8" s="11" t="s">
        <v>17</v>
      </c>
      <c r="E8" s="43">
        <v>22</v>
      </c>
      <c r="F8" s="76">
        <v>213</v>
      </c>
      <c r="G8" s="76">
        <v>246</v>
      </c>
      <c r="H8" s="76">
        <v>193</v>
      </c>
      <c r="I8" s="76">
        <v>166</v>
      </c>
      <c r="J8" s="76">
        <v>207</v>
      </c>
      <c r="K8" s="76">
        <v>199</v>
      </c>
      <c r="L8" s="42">
        <f t="shared" si="0"/>
        <v>1356</v>
      </c>
      <c r="M8" s="22">
        <f>SUM(F8:K8)/6</f>
        <v>204</v>
      </c>
    </row>
    <row r="9" spans="1:13" ht="15">
      <c r="A9" s="49">
        <v>4</v>
      </c>
      <c r="B9" s="81">
        <v>2151</v>
      </c>
      <c r="C9" s="82" t="s">
        <v>40</v>
      </c>
      <c r="D9" s="11" t="s">
        <v>17</v>
      </c>
      <c r="E9" s="43">
        <v>21</v>
      </c>
      <c r="F9" s="76">
        <v>178</v>
      </c>
      <c r="G9" s="76">
        <v>178</v>
      </c>
      <c r="H9" s="76">
        <v>226</v>
      </c>
      <c r="I9" s="76">
        <v>235</v>
      </c>
      <c r="J9" s="76">
        <v>206</v>
      </c>
      <c r="K9" s="76">
        <v>191</v>
      </c>
      <c r="L9" s="42">
        <f t="shared" si="0"/>
        <v>1340</v>
      </c>
      <c r="M9" s="22">
        <f>SUM(F9:K9)/6</f>
        <v>202.33333333333334</v>
      </c>
    </row>
    <row r="10" spans="1:13" ht="15">
      <c r="A10" s="49">
        <v>5</v>
      </c>
      <c r="B10" s="81">
        <v>2023</v>
      </c>
      <c r="C10" s="82" t="s">
        <v>44</v>
      </c>
      <c r="D10" s="11" t="s">
        <v>17</v>
      </c>
      <c r="E10" s="43">
        <v>26</v>
      </c>
      <c r="F10" s="76">
        <v>213</v>
      </c>
      <c r="G10" s="76">
        <v>228</v>
      </c>
      <c r="H10" s="76">
        <v>155</v>
      </c>
      <c r="I10" s="76">
        <v>167</v>
      </c>
      <c r="J10" s="76">
        <v>221</v>
      </c>
      <c r="K10" s="76">
        <v>198</v>
      </c>
      <c r="L10" s="42">
        <f t="shared" si="0"/>
        <v>1338</v>
      </c>
      <c r="M10" s="22">
        <f aca="true" t="shared" si="1" ref="M10:M23">SUM(F10:K10)/6</f>
        <v>197</v>
      </c>
    </row>
    <row r="11" spans="1:13" ht="15">
      <c r="A11" s="49">
        <v>6</v>
      </c>
      <c r="B11" s="81">
        <v>1764</v>
      </c>
      <c r="C11" s="82" t="s">
        <v>34</v>
      </c>
      <c r="D11" s="11" t="s">
        <v>17</v>
      </c>
      <c r="E11" s="43">
        <v>21</v>
      </c>
      <c r="F11" s="76">
        <v>195</v>
      </c>
      <c r="G11" s="76">
        <v>168</v>
      </c>
      <c r="H11" s="76">
        <v>197</v>
      </c>
      <c r="I11" s="76">
        <v>188</v>
      </c>
      <c r="J11" s="76">
        <v>160</v>
      </c>
      <c r="K11" s="76">
        <v>222</v>
      </c>
      <c r="L11" s="42">
        <f t="shared" si="0"/>
        <v>1256</v>
      </c>
      <c r="M11" s="22">
        <f t="shared" si="1"/>
        <v>188.33333333333334</v>
      </c>
    </row>
    <row r="12" spans="1:13" ht="15">
      <c r="A12" s="49">
        <v>7</v>
      </c>
      <c r="B12" s="83">
        <v>1608</v>
      </c>
      <c r="C12" s="84" t="s">
        <v>65</v>
      </c>
      <c r="D12" s="54" t="s">
        <v>17</v>
      </c>
      <c r="E12" s="53">
        <v>30</v>
      </c>
      <c r="F12" s="77">
        <v>181</v>
      </c>
      <c r="G12" s="77">
        <v>168</v>
      </c>
      <c r="H12" s="77">
        <v>199</v>
      </c>
      <c r="I12" s="77">
        <v>139</v>
      </c>
      <c r="J12" s="77">
        <v>204</v>
      </c>
      <c r="K12" s="77">
        <v>179</v>
      </c>
      <c r="L12" s="64">
        <f t="shared" si="0"/>
        <v>1250</v>
      </c>
      <c r="M12" s="56">
        <f t="shared" si="1"/>
        <v>178.33333333333334</v>
      </c>
    </row>
    <row r="13" spans="1:13" ht="15">
      <c r="A13" s="49">
        <v>8</v>
      </c>
      <c r="B13" s="81">
        <v>145</v>
      </c>
      <c r="C13" s="82" t="s">
        <v>73</v>
      </c>
      <c r="D13" s="11" t="s">
        <v>17</v>
      </c>
      <c r="E13" s="43">
        <v>20</v>
      </c>
      <c r="F13" s="76">
        <v>150</v>
      </c>
      <c r="G13" s="76">
        <v>197</v>
      </c>
      <c r="H13" s="76">
        <v>187</v>
      </c>
      <c r="I13" s="76">
        <v>199</v>
      </c>
      <c r="J13" s="76">
        <v>182</v>
      </c>
      <c r="K13" s="76">
        <v>199</v>
      </c>
      <c r="L13" s="42">
        <f t="shared" si="0"/>
        <v>1234</v>
      </c>
      <c r="M13" s="22">
        <f t="shared" si="1"/>
        <v>185.66666666666666</v>
      </c>
    </row>
    <row r="14" spans="1:13" ht="15">
      <c r="A14" s="49">
        <v>9</v>
      </c>
      <c r="B14" s="81">
        <v>10030</v>
      </c>
      <c r="C14" s="82" t="s">
        <v>43</v>
      </c>
      <c r="D14" s="11" t="s">
        <v>17</v>
      </c>
      <c r="E14" s="43">
        <v>24</v>
      </c>
      <c r="F14" s="76">
        <v>144</v>
      </c>
      <c r="G14" s="76">
        <v>192</v>
      </c>
      <c r="H14" s="76">
        <v>185</v>
      </c>
      <c r="I14" s="76">
        <v>166</v>
      </c>
      <c r="J14" s="76">
        <v>189</v>
      </c>
      <c r="K14" s="76">
        <v>212</v>
      </c>
      <c r="L14" s="42">
        <f t="shared" si="0"/>
        <v>1232</v>
      </c>
      <c r="M14" s="22">
        <f t="shared" si="1"/>
        <v>181.33333333333334</v>
      </c>
    </row>
    <row r="15" spans="1:13" ht="15">
      <c r="A15" s="49">
        <v>10</v>
      </c>
      <c r="B15" s="81">
        <v>2051</v>
      </c>
      <c r="C15" s="82" t="s">
        <v>49</v>
      </c>
      <c r="D15" s="11" t="s">
        <v>17</v>
      </c>
      <c r="E15" s="43">
        <v>21</v>
      </c>
      <c r="F15" s="76">
        <v>162</v>
      </c>
      <c r="G15" s="76">
        <v>200</v>
      </c>
      <c r="H15" s="76">
        <v>190</v>
      </c>
      <c r="I15" s="76">
        <v>186</v>
      </c>
      <c r="J15" s="76">
        <v>184</v>
      </c>
      <c r="K15" s="76">
        <v>175</v>
      </c>
      <c r="L15" s="42">
        <f t="shared" si="0"/>
        <v>1223</v>
      </c>
      <c r="M15" s="22">
        <f t="shared" si="1"/>
        <v>182.83333333333334</v>
      </c>
    </row>
    <row r="16" spans="1:13" ht="15">
      <c r="A16" s="49">
        <v>11</v>
      </c>
      <c r="B16" s="81">
        <v>189</v>
      </c>
      <c r="C16" s="82" t="s">
        <v>89</v>
      </c>
      <c r="D16" s="11" t="s">
        <v>17</v>
      </c>
      <c r="E16" s="43">
        <v>27</v>
      </c>
      <c r="F16" s="76">
        <v>189</v>
      </c>
      <c r="G16" s="76">
        <v>169</v>
      </c>
      <c r="H16" s="76">
        <v>145</v>
      </c>
      <c r="I16" s="76">
        <v>200</v>
      </c>
      <c r="J16" s="76">
        <v>192</v>
      </c>
      <c r="K16" s="76">
        <v>165</v>
      </c>
      <c r="L16" s="42">
        <f t="shared" si="0"/>
        <v>1222</v>
      </c>
      <c r="M16" s="22">
        <f t="shared" si="1"/>
        <v>176.66666666666666</v>
      </c>
    </row>
    <row r="17" spans="1:13" ht="15.75" thickBot="1">
      <c r="A17" s="80">
        <v>12</v>
      </c>
      <c r="B17" s="85">
        <v>628</v>
      </c>
      <c r="C17" s="86" t="s">
        <v>85</v>
      </c>
      <c r="D17" s="59" t="s">
        <v>17</v>
      </c>
      <c r="E17" s="58">
        <v>24</v>
      </c>
      <c r="F17" s="79">
        <v>180</v>
      </c>
      <c r="G17" s="79">
        <v>167</v>
      </c>
      <c r="H17" s="79">
        <v>172</v>
      </c>
      <c r="I17" s="79">
        <v>180</v>
      </c>
      <c r="J17" s="79">
        <v>189</v>
      </c>
      <c r="K17" s="79">
        <v>186</v>
      </c>
      <c r="L17" s="65">
        <f t="shared" si="0"/>
        <v>1218</v>
      </c>
      <c r="M17" s="61">
        <f t="shared" si="1"/>
        <v>179</v>
      </c>
    </row>
    <row r="18" spans="1:13" ht="15">
      <c r="A18" s="52">
        <v>13</v>
      </c>
      <c r="B18" s="69">
        <v>2100</v>
      </c>
      <c r="C18" s="70" t="s">
        <v>74</v>
      </c>
      <c r="D18" s="54" t="s">
        <v>17</v>
      </c>
      <c r="E18" s="53">
        <v>29</v>
      </c>
      <c r="F18" s="77">
        <v>201</v>
      </c>
      <c r="G18" s="77">
        <v>183</v>
      </c>
      <c r="H18" s="77">
        <v>163</v>
      </c>
      <c r="I18" s="77">
        <v>171</v>
      </c>
      <c r="J18" s="77">
        <v>157</v>
      </c>
      <c r="K18" s="77">
        <v>149</v>
      </c>
      <c r="L18" s="64">
        <f t="shared" si="0"/>
        <v>1198</v>
      </c>
      <c r="M18" s="56">
        <f t="shared" si="1"/>
        <v>170.66666666666666</v>
      </c>
    </row>
    <row r="19" spans="1:13" ht="15">
      <c r="A19" s="24">
        <v>14</v>
      </c>
      <c r="B19" s="30">
        <v>1722</v>
      </c>
      <c r="C19" s="31" t="s">
        <v>66</v>
      </c>
      <c r="D19" s="11" t="s">
        <v>17</v>
      </c>
      <c r="E19" s="43">
        <v>22</v>
      </c>
      <c r="F19" s="76">
        <v>172</v>
      </c>
      <c r="G19" s="76">
        <v>142</v>
      </c>
      <c r="H19" s="76">
        <v>165</v>
      </c>
      <c r="I19" s="76">
        <v>243</v>
      </c>
      <c r="J19" s="76">
        <v>147</v>
      </c>
      <c r="K19" s="76">
        <v>191</v>
      </c>
      <c r="L19" s="42">
        <f t="shared" si="0"/>
        <v>1192</v>
      </c>
      <c r="M19" s="22">
        <f t="shared" si="1"/>
        <v>176.66666666666666</v>
      </c>
    </row>
    <row r="20" spans="1:13" ht="15">
      <c r="A20" s="24">
        <v>15</v>
      </c>
      <c r="B20" s="30">
        <v>2993</v>
      </c>
      <c r="C20" s="31" t="s">
        <v>37</v>
      </c>
      <c r="D20" s="11" t="s">
        <v>17</v>
      </c>
      <c r="E20" s="43">
        <v>27</v>
      </c>
      <c r="F20" s="76">
        <v>155</v>
      </c>
      <c r="G20" s="76">
        <v>204</v>
      </c>
      <c r="H20" s="76">
        <v>154</v>
      </c>
      <c r="I20" s="76">
        <v>167</v>
      </c>
      <c r="J20" s="76">
        <v>162</v>
      </c>
      <c r="K20" s="76">
        <v>170</v>
      </c>
      <c r="L20" s="42">
        <f t="shared" si="0"/>
        <v>1174</v>
      </c>
      <c r="M20" s="22">
        <f t="shared" si="1"/>
        <v>168.66666666666666</v>
      </c>
    </row>
    <row r="21" spans="1:13" ht="15">
      <c r="A21" s="24">
        <v>16</v>
      </c>
      <c r="B21" s="30">
        <v>2242</v>
      </c>
      <c r="C21" s="31" t="s">
        <v>54</v>
      </c>
      <c r="D21" s="11" t="s">
        <v>17</v>
      </c>
      <c r="E21" s="43">
        <v>29</v>
      </c>
      <c r="F21" s="76">
        <v>176</v>
      </c>
      <c r="G21" s="76">
        <v>203</v>
      </c>
      <c r="H21" s="76">
        <v>147</v>
      </c>
      <c r="I21" s="76">
        <v>157</v>
      </c>
      <c r="J21" s="76">
        <v>113</v>
      </c>
      <c r="K21" s="76">
        <v>203</v>
      </c>
      <c r="L21" s="42">
        <f t="shared" si="0"/>
        <v>1173</v>
      </c>
      <c r="M21" s="22">
        <f t="shared" si="1"/>
        <v>166.5</v>
      </c>
    </row>
    <row r="22" spans="1:13" ht="15">
      <c r="A22" s="24">
        <v>17</v>
      </c>
      <c r="B22" s="30">
        <v>2037</v>
      </c>
      <c r="C22" s="31" t="s">
        <v>87</v>
      </c>
      <c r="D22" s="11" t="s">
        <v>17</v>
      </c>
      <c r="E22" s="43">
        <v>20</v>
      </c>
      <c r="F22" s="76">
        <v>155</v>
      </c>
      <c r="G22" s="76">
        <v>165</v>
      </c>
      <c r="H22" s="76">
        <v>186</v>
      </c>
      <c r="I22" s="76">
        <v>221</v>
      </c>
      <c r="J22" s="76">
        <v>139</v>
      </c>
      <c r="K22" s="76">
        <v>174</v>
      </c>
      <c r="L22" s="42">
        <f t="shared" si="0"/>
        <v>1160</v>
      </c>
      <c r="M22" s="22">
        <f t="shared" si="1"/>
        <v>173.33333333333334</v>
      </c>
    </row>
    <row r="23" spans="1:13" ht="15">
      <c r="A23" s="24">
        <v>18</v>
      </c>
      <c r="B23" s="30">
        <v>214</v>
      </c>
      <c r="C23" s="31" t="s">
        <v>90</v>
      </c>
      <c r="D23" s="11" t="s">
        <v>17</v>
      </c>
      <c r="E23" s="43">
        <v>24</v>
      </c>
      <c r="F23" s="76">
        <v>214</v>
      </c>
      <c r="G23" s="76">
        <v>155</v>
      </c>
      <c r="H23" s="76">
        <v>178</v>
      </c>
      <c r="I23" s="76">
        <v>121</v>
      </c>
      <c r="J23" s="76">
        <v>183</v>
      </c>
      <c r="K23" s="76">
        <v>142</v>
      </c>
      <c r="L23" s="42">
        <f t="shared" si="0"/>
        <v>1137</v>
      </c>
      <c r="M23" s="22">
        <f t="shared" si="1"/>
        <v>165.5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zoomScale="80" zoomScaleNormal="80" zoomScalePageLayoutView="0" workbookViewId="0" topLeftCell="A1">
      <selection activeCell="C23" sqref="C23"/>
    </sheetView>
  </sheetViews>
  <sheetFormatPr defaultColWidth="8.796875" defaultRowHeight="14.25"/>
  <cols>
    <col min="1" max="1" width="3.3984375" style="0" bestFit="1" customWidth="1"/>
    <col min="2" max="2" width="7.59765625" style="0" bestFit="1" customWidth="1"/>
    <col min="3" max="3" width="28.09765625" style="0" customWidth="1"/>
    <col min="4" max="4" width="7.5" style="0" bestFit="1" customWidth="1"/>
    <col min="5" max="5" width="6.3984375" style="0" bestFit="1" customWidth="1"/>
  </cols>
  <sheetData>
    <row r="1" spans="1:13" ht="14.25" customHeight="1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4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>
      <c r="A5" s="4" t="s">
        <v>8</v>
      </c>
      <c r="B5" s="4" t="s">
        <v>12</v>
      </c>
      <c r="C5" s="5" t="s">
        <v>0</v>
      </c>
      <c r="D5" s="11" t="s">
        <v>9</v>
      </c>
      <c r="E5" s="4" t="s">
        <v>7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10</v>
      </c>
      <c r="M5" s="5" t="s">
        <v>11</v>
      </c>
    </row>
    <row r="6" spans="1:13" ht="15">
      <c r="A6" s="24">
        <v>1</v>
      </c>
      <c r="B6" s="30">
        <v>2151</v>
      </c>
      <c r="C6" s="31" t="s">
        <v>40</v>
      </c>
      <c r="D6" s="11" t="s">
        <v>17</v>
      </c>
      <c r="E6" s="43">
        <v>21</v>
      </c>
      <c r="F6" s="24">
        <v>178</v>
      </c>
      <c r="G6" s="24">
        <v>178</v>
      </c>
      <c r="H6" s="24">
        <v>226</v>
      </c>
      <c r="I6" s="24">
        <v>235</v>
      </c>
      <c r="J6" s="24">
        <v>206</v>
      </c>
      <c r="K6" s="24">
        <v>191</v>
      </c>
      <c r="L6" s="9">
        <f aca="true" t="shared" si="0" ref="L6:L18">SUM(F6:K6)+(E6*6)</f>
        <v>1340</v>
      </c>
      <c r="M6" s="22">
        <f aca="true" t="shared" si="1" ref="M6:M34">SUM(F6:K6)/6</f>
        <v>202.33333333333334</v>
      </c>
    </row>
    <row r="7" spans="1:13" ht="15">
      <c r="A7" s="24">
        <v>2</v>
      </c>
      <c r="B7" s="30">
        <v>2022</v>
      </c>
      <c r="C7" s="31" t="s">
        <v>36</v>
      </c>
      <c r="D7" s="11" t="s">
        <v>16</v>
      </c>
      <c r="E7" s="43">
        <v>14</v>
      </c>
      <c r="F7" s="24">
        <v>130</v>
      </c>
      <c r="G7" s="24">
        <v>114</v>
      </c>
      <c r="H7" s="24">
        <v>123</v>
      </c>
      <c r="I7" s="24">
        <v>236</v>
      </c>
      <c r="J7" s="24">
        <v>143</v>
      </c>
      <c r="K7" s="24">
        <v>151</v>
      </c>
      <c r="L7" s="9">
        <f t="shared" si="0"/>
        <v>981</v>
      </c>
      <c r="M7" s="22">
        <f t="shared" si="1"/>
        <v>149.5</v>
      </c>
    </row>
    <row r="8" spans="1:13" ht="15">
      <c r="A8" s="24">
        <v>3</v>
      </c>
      <c r="B8" s="30">
        <v>2023</v>
      </c>
      <c r="C8" s="31" t="s">
        <v>44</v>
      </c>
      <c r="D8" s="11" t="s">
        <v>17</v>
      </c>
      <c r="E8" s="43">
        <v>26</v>
      </c>
      <c r="F8" s="24">
        <v>213</v>
      </c>
      <c r="G8" s="24">
        <v>228</v>
      </c>
      <c r="H8" s="24">
        <v>155</v>
      </c>
      <c r="I8" s="24">
        <v>167</v>
      </c>
      <c r="J8" s="24">
        <v>221</v>
      </c>
      <c r="K8" s="24">
        <v>198</v>
      </c>
      <c r="L8" s="9">
        <f t="shared" si="0"/>
        <v>1338</v>
      </c>
      <c r="M8" s="22">
        <f t="shared" si="1"/>
        <v>197</v>
      </c>
    </row>
    <row r="9" spans="1:13" ht="15">
      <c r="A9" s="24">
        <v>4</v>
      </c>
      <c r="B9" s="30">
        <v>1764</v>
      </c>
      <c r="C9" s="31" t="s">
        <v>34</v>
      </c>
      <c r="D9" s="11" t="s">
        <v>17</v>
      </c>
      <c r="E9" s="43">
        <v>21</v>
      </c>
      <c r="F9" s="27">
        <v>149</v>
      </c>
      <c r="G9" s="27">
        <v>179</v>
      </c>
      <c r="H9" s="27">
        <v>150</v>
      </c>
      <c r="I9" s="27">
        <v>167</v>
      </c>
      <c r="J9" s="27">
        <v>172</v>
      </c>
      <c r="K9" s="27">
        <v>208</v>
      </c>
      <c r="L9" s="9">
        <f t="shared" si="0"/>
        <v>1151</v>
      </c>
      <c r="M9" s="22">
        <f t="shared" si="1"/>
        <v>170.83333333333334</v>
      </c>
    </row>
    <row r="10" spans="1:13" ht="15">
      <c r="A10" s="24">
        <v>5</v>
      </c>
      <c r="B10" s="30">
        <v>1540</v>
      </c>
      <c r="C10" s="31" t="s">
        <v>46</v>
      </c>
      <c r="D10" s="11" t="s">
        <v>18</v>
      </c>
      <c r="E10" s="43">
        <v>18</v>
      </c>
      <c r="F10" s="24">
        <v>201</v>
      </c>
      <c r="G10" s="24">
        <v>198</v>
      </c>
      <c r="H10" s="24">
        <v>238</v>
      </c>
      <c r="I10" s="24">
        <v>191</v>
      </c>
      <c r="J10" s="24">
        <v>194</v>
      </c>
      <c r="K10" s="24">
        <v>192</v>
      </c>
      <c r="L10" s="9">
        <f t="shared" si="0"/>
        <v>1322</v>
      </c>
      <c r="M10" s="22">
        <f t="shared" si="1"/>
        <v>202.33333333333334</v>
      </c>
    </row>
    <row r="11" spans="1:13" ht="15">
      <c r="A11" s="24">
        <v>6</v>
      </c>
      <c r="B11" s="30">
        <v>10031</v>
      </c>
      <c r="C11" s="31" t="s">
        <v>35</v>
      </c>
      <c r="D11" s="11" t="s">
        <v>18</v>
      </c>
      <c r="E11" s="43">
        <v>15</v>
      </c>
      <c r="F11" s="24">
        <v>174</v>
      </c>
      <c r="G11" s="24">
        <v>172</v>
      </c>
      <c r="H11" s="24">
        <v>158</v>
      </c>
      <c r="I11" s="24">
        <v>176</v>
      </c>
      <c r="J11" s="24">
        <v>168</v>
      </c>
      <c r="K11" s="24">
        <v>192</v>
      </c>
      <c r="L11" s="9">
        <f t="shared" si="0"/>
        <v>1130</v>
      </c>
      <c r="M11" s="22">
        <f t="shared" si="1"/>
        <v>173.33333333333334</v>
      </c>
    </row>
    <row r="12" spans="1:13" ht="15">
      <c r="A12" s="24">
        <v>7</v>
      </c>
      <c r="B12" s="30">
        <v>169</v>
      </c>
      <c r="C12" s="31" t="s">
        <v>39</v>
      </c>
      <c r="D12" s="11" t="s">
        <v>18</v>
      </c>
      <c r="E12" s="43">
        <v>15</v>
      </c>
      <c r="F12" s="24">
        <v>204</v>
      </c>
      <c r="G12" s="24">
        <v>203</v>
      </c>
      <c r="H12" s="24">
        <v>159</v>
      </c>
      <c r="I12" s="24">
        <v>190</v>
      </c>
      <c r="J12" s="24">
        <v>159</v>
      </c>
      <c r="K12" s="24">
        <v>117</v>
      </c>
      <c r="L12" s="9">
        <f t="shared" si="0"/>
        <v>1122</v>
      </c>
      <c r="M12" s="22">
        <f t="shared" si="1"/>
        <v>172</v>
      </c>
    </row>
    <row r="13" spans="1:13" ht="15">
      <c r="A13" s="24">
        <v>8</v>
      </c>
      <c r="B13" s="30">
        <v>204</v>
      </c>
      <c r="C13" s="31" t="s">
        <v>42</v>
      </c>
      <c r="D13" s="11" t="s">
        <v>18</v>
      </c>
      <c r="E13" s="43">
        <v>22</v>
      </c>
      <c r="F13" s="24">
        <v>187</v>
      </c>
      <c r="G13" s="24">
        <v>202</v>
      </c>
      <c r="H13" s="24">
        <v>178</v>
      </c>
      <c r="I13" s="24">
        <v>227</v>
      </c>
      <c r="J13" s="24">
        <v>167</v>
      </c>
      <c r="K13" s="24">
        <v>176</v>
      </c>
      <c r="L13" s="9">
        <f t="shared" si="0"/>
        <v>1269</v>
      </c>
      <c r="M13" s="22">
        <f t="shared" si="1"/>
        <v>189.5</v>
      </c>
    </row>
    <row r="14" spans="1:13" ht="15">
      <c r="A14" s="24">
        <v>9</v>
      </c>
      <c r="B14" s="30">
        <v>203</v>
      </c>
      <c r="C14" s="31" t="s">
        <v>45</v>
      </c>
      <c r="D14" s="11" t="s">
        <v>17</v>
      </c>
      <c r="E14" s="43">
        <v>20</v>
      </c>
      <c r="F14" s="24">
        <v>190</v>
      </c>
      <c r="G14" s="24">
        <v>214</v>
      </c>
      <c r="H14" s="24">
        <v>181</v>
      </c>
      <c r="I14" s="24">
        <v>181</v>
      </c>
      <c r="J14" s="24">
        <v>189</v>
      </c>
      <c r="K14" s="24">
        <v>191</v>
      </c>
      <c r="L14" s="9">
        <f t="shared" si="0"/>
        <v>1266</v>
      </c>
      <c r="M14" s="22">
        <f t="shared" si="1"/>
        <v>191</v>
      </c>
    </row>
    <row r="15" spans="1:13" ht="15">
      <c r="A15" s="24">
        <v>10</v>
      </c>
      <c r="B15" s="30">
        <v>10030</v>
      </c>
      <c r="C15" s="31" t="s">
        <v>43</v>
      </c>
      <c r="D15" s="11" t="s">
        <v>17</v>
      </c>
      <c r="E15" s="43">
        <v>24</v>
      </c>
      <c r="F15" s="24">
        <v>169</v>
      </c>
      <c r="G15" s="24">
        <v>157</v>
      </c>
      <c r="H15" s="24">
        <v>158</v>
      </c>
      <c r="I15" s="24">
        <v>179</v>
      </c>
      <c r="J15" s="24">
        <v>141</v>
      </c>
      <c r="K15" s="24">
        <v>158</v>
      </c>
      <c r="L15" s="9">
        <f t="shared" si="0"/>
        <v>1106</v>
      </c>
      <c r="M15" s="22">
        <f t="shared" si="1"/>
        <v>160.33333333333334</v>
      </c>
    </row>
    <row r="16" spans="1:13" ht="15">
      <c r="A16" s="24">
        <v>11</v>
      </c>
      <c r="B16" s="30">
        <v>1538</v>
      </c>
      <c r="C16" s="31" t="s">
        <v>41</v>
      </c>
      <c r="D16" s="11" t="s">
        <v>16</v>
      </c>
      <c r="E16" s="43">
        <v>5</v>
      </c>
      <c r="F16" s="24">
        <v>142</v>
      </c>
      <c r="G16" s="24">
        <v>158</v>
      </c>
      <c r="H16" s="24">
        <v>183</v>
      </c>
      <c r="I16" s="24">
        <v>182</v>
      </c>
      <c r="J16" s="24">
        <v>244</v>
      </c>
      <c r="K16" s="24">
        <v>200</v>
      </c>
      <c r="L16" s="9">
        <f t="shared" si="0"/>
        <v>1139</v>
      </c>
      <c r="M16" s="22">
        <f t="shared" si="1"/>
        <v>184.83333333333334</v>
      </c>
    </row>
    <row r="17" spans="1:13" ht="15">
      <c r="A17" s="24">
        <v>12</v>
      </c>
      <c r="B17" s="30">
        <v>2993</v>
      </c>
      <c r="C17" s="31" t="s">
        <v>37</v>
      </c>
      <c r="D17" s="11" t="s">
        <v>17</v>
      </c>
      <c r="E17" s="43">
        <v>27</v>
      </c>
      <c r="F17" s="24">
        <v>142</v>
      </c>
      <c r="G17" s="24">
        <v>114</v>
      </c>
      <c r="H17" s="24">
        <v>201</v>
      </c>
      <c r="I17" s="24">
        <v>171</v>
      </c>
      <c r="J17" s="24">
        <v>144</v>
      </c>
      <c r="K17" s="24">
        <v>136</v>
      </c>
      <c r="L17" s="9">
        <f t="shared" si="0"/>
        <v>1070</v>
      </c>
      <c r="M17" s="22">
        <f t="shared" si="1"/>
        <v>151.33333333333334</v>
      </c>
    </row>
    <row r="18" spans="1:13" ht="15">
      <c r="A18" s="24">
        <v>13</v>
      </c>
      <c r="B18" s="30">
        <v>2994</v>
      </c>
      <c r="C18" s="31" t="s">
        <v>38</v>
      </c>
      <c r="D18" s="11" t="s">
        <v>18</v>
      </c>
      <c r="E18" s="43">
        <v>18</v>
      </c>
      <c r="F18" s="24">
        <v>145</v>
      </c>
      <c r="G18" s="24">
        <v>131</v>
      </c>
      <c r="H18" s="24">
        <v>146</v>
      </c>
      <c r="I18" s="24">
        <v>163</v>
      </c>
      <c r="J18" s="24">
        <v>175</v>
      </c>
      <c r="K18" s="24">
        <v>170</v>
      </c>
      <c r="L18" s="9">
        <f t="shared" si="0"/>
        <v>1038</v>
      </c>
      <c r="M18" s="22">
        <f t="shared" si="1"/>
        <v>155</v>
      </c>
    </row>
    <row r="19" spans="1:13" ht="15">
      <c r="A19" s="24">
        <v>14</v>
      </c>
      <c r="B19" s="30"/>
      <c r="C19" s="31"/>
      <c r="D19" s="11"/>
      <c r="E19" s="24"/>
      <c r="F19" s="24"/>
      <c r="G19" s="24"/>
      <c r="H19" s="24"/>
      <c r="I19" s="24"/>
      <c r="J19" s="24"/>
      <c r="K19" s="24"/>
      <c r="L19" s="9">
        <f aca="true" t="shared" si="2" ref="L19:L34">SUM(F19:K19)+(E19*6)</f>
        <v>0</v>
      </c>
      <c r="M19" s="22">
        <f t="shared" si="1"/>
        <v>0</v>
      </c>
    </row>
    <row r="20" spans="1:13" ht="15">
      <c r="A20" s="24">
        <v>15</v>
      </c>
      <c r="B20" s="24"/>
      <c r="C20" s="28"/>
      <c r="D20" s="11"/>
      <c r="E20" s="24"/>
      <c r="F20" s="24"/>
      <c r="G20" s="24"/>
      <c r="H20" s="24"/>
      <c r="I20" s="24"/>
      <c r="J20" s="24"/>
      <c r="K20" s="24"/>
      <c r="L20" s="9">
        <f t="shared" si="2"/>
        <v>0</v>
      </c>
      <c r="M20" s="22">
        <f t="shared" si="1"/>
        <v>0</v>
      </c>
    </row>
    <row r="21" spans="1:13" ht="15">
      <c r="A21" s="24">
        <v>16</v>
      </c>
      <c r="B21" s="24"/>
      <c r="C21" s="28"/>
      <c r="D21" s="11"/>
      <c r="E21" s="24"/>
      <c r="F21" s="24"/>
      <c r="G21" s="24"/>
      <c r="H21" s="24"/>
      <c r="I21" s="24"/>
      <c r="J21" s="24"/>
      <c r="K21" s="24"/>
      <c r="L21" s="9">
        <f t="shared" si="2"/>
        <v>0</v>
      </c>
      <c r="M21" s="22">
        <f t="shared" si="1"/>
        <v>0</v>
      </c>
    </row>
    <row r="22" spans="1:13" ht="15">
      <c r="A22" s="24">
        <v>17</v>
      </c>
      <c r="B22" s="24"/>
      <c r="C22" s="28"/>
      <c r="D22" s="11"/>
      <c r="E22" s="24"/>
      <c r="F22" s="24"/>
      <c r="G22" s="24"/>
      <c r="H22" s="24"/>
      <c r="I22" s="24"/>
      <c r="J22" s="24"/>
      <c r="K22" s="24"/>
      <c r="L22" s="9">
        <f t="shared" si="2"/>
        <v>0</v>
      </c>
      <c r="M22" s="22">
        <f t="shared" si="1"/>
        <v>0</v>
      </c>
    </row>
    <row r="23" spans="1:13" ht="15">
      <c r="A23" s="24">
        <v>18</v>
      </c>
      <c r="B23" s="24"/>
      <c r="C23" s="28"/>
      <c r="D23" s="11"/>
      <c r="E23" s="24"/>
      <c r="F23" s="24"/>
      <c r="G23" s="24"/>
      <c r="H23" s="24"/>
      <c r="I23" s="24"/>
      <c r="J23" s="24"/>
      <c r="K23" s="24"/>
      <c r="L23" s="9">
        <f t="shared" si="2"/>
        <v>0</v>
      </c>
      <c r="M23" s="22">
        <f t="shared" si="1"/>
        <v>0</v>
      </c>
    </row>
    <row r="24" spans="1:13" ht="15">
      <c r="A24" s="24">
        <v>19</v>
      </c>
      <c r="B24" s="25"/>
      <c r="C24" s="28"/>
      <c r="D24" s="11"/>
      <c r="E24" s="25"/>
      <c r="F24" s="24"/>
      <c r="G24" s="24"/>
      <c r="H24" s="24"/>
      <c r="I24" s="24"/>
      <c r="J24" s="24"/>
      <c r="K24" s="24"/>
      <c r="L24" s="9">
        <f t="shared" si="2"/>
        <v>0</v>
      </c>
      <c r="M24" s="22">
        <f t="shared" si="1"/>
        <v>0</v>
      </c>
    </row>
    <row r="25" spans="1:13" ht="15">
      <c r="A25" s="24">
        <v>20</v>
      </c>
      <c r="B25" s="24"/>
      <c r="C25" s="28"/>
      <c r="D25" s="11"/>
      <c r="E25" s="24"/>
      <c r="F25" s="24"/>
      <c r="G25" s="24"/>
      <c r="H25" s="24"/>
      <c r="I25" s="24"/>
      <c r="J25" s="24"/>
      <c r="K25" s="24"/>
      <c r="L25" s="9">
        <f t="shared" si="2"/>
        <v>0</v>
      </c>
      <c r="M25" s="22">
        <f t="shared" si="1"/>
        <v>0</v>
      </c>
    </row>
    <row r="26" spans="1:13" ht="15">
      <c r="A26" s="24">
        <v>21</v>
      </c>
      <c r="B26" s="24"/>
      <c r="C26" s="28"/>
      <c r="D26" s="11"/>
      <c r="E26" s="24"/>
      <c r="F26" s="24"/>
      <c r="G26" s="24"/>
      <c r="H26" s="24"/>
      <c r="I26" s="24"/>
      <c r="J26" s="24"/>
      <c r="K26" s="24"/>
      <c r="L26" s="9">
        <f t="shared" si="2"/>
        <v>0</v>
      </c>
      <c r="M26" s="22">
        <f t="shared" si="1"/>
        <v>0</v>
      </c>
    </row>
    <row r="27" spans="1:13" ht="15">
      <c r="A27" s="24">
        <v>22</v>
      </c>
      <c r="B27" s="24"/>
      <c r="C27" s="28"/>
      <c r="D27" s="11"/>
      <c r="E27" s="24"/>
      <c r="F27" s="24"/>
      <c r="G27" s="24"/>
      <c r="H27" s="24"/>
      <c r="I27" s="24"/>
      <c r="J27" s="24"/>
      <c r="K27" s="24"/>
      <c r="L27" s="9">
        <f t="shared" si="2"/>
        <v>0</v>
      </c>
      <c r="M27" s="22">
        <f t="shared" si="1"/>
        <v>0</v>
      </c>
    </row>
    <row r="28" spans="1:13" ht="15">
      <c r="A28" s="24">
        <v>23</v>
      </c>
      <c r="B28" s="24"/>
      <c r="C28" s="28"/>
      <c r="D28" s="11"/>
      <c r="E28" s="24"/>
      <c r="F28" s="24"/>
      <c r="G28" s="24"/>
      <c r="H28" s="24"/>
      <c r="I28" s="24"/>
      <c r="J28" s="24"/>
      <c r="K28" s="24"/>
      <c r="L28" s="9">
        <f t="shared" si="2"/>
        <v>0</v>
      </c>
      <c r="M28" s="22">
        <f t="shared" si="1"/>
        <v>0</v>
      </c>
    </row>
    <row r="29" spans="1:13" ht="15">
      <c r="A29" s="24">
        <v>24</v>
      </c>
      <c r="B29" s="24"/>
      <c r="C29" s="28"/>
      <c r="D29" s="11"/>
      <c r="E29" s="24"/>
      <c r="F29" s="24"/>
      <c r="G29" s="24"/>
      <c r="H29" s="24"/>
      <c r="I29" s="24"/>
      <c r="J29" s="24"/>
      <c r="K29" s="24"/>
      <c r="L29" s="9">
        <f t="shared" si="2"/>
        <v>0</v>
      </c>
      <c r="M29" s="22">
        <f t="shared" si="1"/>
        <v>0</v>
      </c>
    </row>
    <row r="30" spans="1:13" ht="15">
      <c r="A30" s="24">
        <v>25</v>
      </c>
      <c r="B30" s="24"/>
      <c r="C30" s="28"/>
      <c r="D30" s="11"/>
      <c r="E30" s="24"/>
      <c r="F30" s="24"/>
      <c r="G30" s="24"/>
      <c r="H30" s="24"/>
      <c r="I30" s="24"/>
      <c r="J30" s="24"/>
      <c r="K30" s="24"/>
      <c r="L30" s="9">
        <f t="shared" si="2"/>
        <v>0</v>
      </c>
      <c r="M30" s="22">
        <f t="shared" si="1"/>
        <v>0</v>
      </c>
    </row>
    <row r="31" spans="1:13" ht="15">
      <c r="A31" s="24">
        <v>26</v>
      </c>
      <c r="B31" s="24"/>
      <c r="C31" s="28"/>
      <c r="D31" s="11"/>
      <c r="E31" s="24"/>
      <c r="F31" s="24"/>
      <c r="G31" s="24"/>
      <c r="H31" s="24"/>
      <c r="I31" s="24"/>
      <c r="J31" s="24"/>
      <c r="K31" s="24"/>
      <c r="L31" s="9">
        <f t="shared" si="2"/>
        <v>0</v>
      </c>
      <c r="M31" s="22">
        <f t="shared" si="1"/>
        <v>0</v>
      </c>
    </row>
    <row r="32" spans="1:13" ht="15">
      <c r="A32" s="24">
        <v>27</v>
      </c>
      <c r="B32" s="28"/>
      <c r="D32" s="11"/>
      <c r="E32" s="24"/>
      <c r="F32" s="24"/>
      <c r="G32" s="24"/>
      <c r="H32" s="24"/>
      <c r="I32" s="24"/>
      <c r="J32" s="24"/>
      <c r="K32" s="24"/>
      <c r="L32" s="9">
        <f t="shared" si="2"/>
        <v>0</v>
      </c>
      <c r="M32" s="22">
        <f t="shared" si="1"/>
        <v>0</v>
      </c>
    </row>
    <row r="33" spans="1:13" ht="15">
      <c r="A33" s="24">
        <v>28</v>
      </c>
      <c r="B33" s="24"/>
      <c r="C33" s="28"/>
      <c r="D33" s="11"/>
      <c r="E33" s="24"/>
      <c r="F33" s="24"/>
      <c r="G33" s="24"/>
      <c r="H33" s="24"/>
      <c r="I33" s="24"/>
      <c r="J33" s="24"/>
      <c r="K33" s="24"/>
      <c r="L33" s="9">
        <f t="shared" si="2"/>
        <v>0</v>
      </c>
      <c r="M33" s="22">
        <f t="shared" si="1"/>
        <v>0</v>
      </c>
    </row>
    <row r="34" spans="1:13" ht="15">
      <c r="A34" s="24">
        <v>29</v>
      </c>
      <c r="B34" s="24"/>
      <c r="C34" s="28"/>
      <c r="D34" s="11"/>
      <c r="E34" s="24"/>
      <c r="F34" s="24"/>
      <c r="G34" s="24"/>
      <c r="H34" s="24"/>
      <c r="I34" s="24"/>
      <c r="J34" s="24"/>
      <c r="K34" s="24"/>
      <c r="L34" s="9">
        <f t="shared" si="2"/>
        <v>0</v>
      </c>
      <c r="M34" s="22">
        <f t="shared" si="1"/>
        <v>0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zoomScale="80" zoomScaleNormal="80" zoomScalePageLayoutView="0" workbookViewId="0" topLeftCell="A1">
      <selection activeCell="B6" sqref="B6:C25"/>
    </sheetView>
  </sheetViews>
  <sheetFormatPr defaultColWidth="8.796875" defaultRowHeight="14.25"/>
  <cols>
    <col min="1" max="1" width="3.3984375" style="0" bestFit="1" customWidth="1"/>
    <col min="2" max="2" width="7.59765625" style="0" bestFit="1" customWidth="1"/>
    <col min="3" max="3" width="25.09765625" style="0" customWidth="1"/>
    <col min="4" max="4" width="7.5" style="0" bestFit="1" customWidth="1"/>
    <col min="5" max="5" width="6.3984375" style="0" bestFit="1" customWidth="1"/>
  </cols>
  <sheetData>
    <row r="1" spans="1:13" ht="14.25" customHeight="1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4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>
      <c r="A5" s="4" t="s">
        <v>8</v>
      </c>
      <c r="B5" s="4" t="s">
        <v>12</v>
      </c>
      <c r="C5" s="5" t="s">
        <v>0</v>
      </c>
      <c r="D5" s="11" t="s">
        <v>9</v>
      </c>
      <c r="E5" s="4" t="s">
        <v>7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10</v>
      </c>
      <c r="M5" s="5" t="s">
        <v>11</v>
      </c>
    </row>
    <row r="6" spans="1:13" ht="15">
      <c r="A6" s="24">
        <v>1</v>
      </c>
      <c r="B6" s="30">
        <v>2151</v>
      </c>
      <c r="C6" s="31" t="s">
        <v>40</v>
      </c>
      <c r="D6" s="11" t="s">
        <v>17</v>
      </c>
      <c r="E6" s="43">
        <v>21</v>
      </c>
      <c r="F6" s="24">
        <v>157</v>
      </c>
      <c r="G6" s="24">
        <v>186</v>
      </c>
      <c r="H6" s="24">
        <v>199</v>
      </c>
      <c r="I6" s="24">
        <v>185</v>
      </c>
      <c r="J6" s="24">
        <v>174</v>
      </c>
      <c r="K6" s="24">
        <v>190</v>
      </c>
      <c r="L6" s="9">
        <f aca="true" t="shared" si="0" ref="L6:L34">SUM(F6:K6)+(E6*6)</f>
        <v>1217</v>
      </c>
      <c r="M6" s="22">
        <f aca="true" t="shared" si="1" ref="M6:M34">SUM(F6:K6)/6</f>
        <v>181.83333333333334</v>
      </c>
    </row>
    <row r="7" spans="1:13" ht="15">
      <c r="A7" s="24">
        <v>2</v>
      </c>
      <c r="B7" s="30">
        <v>2167</v>
      </c>
      <c r="C7" s="31" t="s">
        <v>50</v>
      </c>
      <c r="D7" s="11" t="s">
        <v>16</v>
      </c>
      <c r="E7" s="43">
        <v>9</v>
      </c>
      <c r="F7" s="24">
        <v>174</v>
      </c>
      <c r="G7" s="24">
        <v>132</v>
      </c>
      <c r="H7" s="24">
        <v>225</v>
      </c>
      <c r="I7" s="24">
        <v>137</v>
      </c>
      <c r="J7" s="24">
        <v>191</v>
      </c>
      <c r="K7" s="24">
        <v>150</v>
      </c>
      <c r="L7" s="9">
        <f t="shared" si="0"/>
        <v>1063</v>
      </c>
      <c r="M7" s="22">
        <f t="shared" si="1"/>
        <v>168.16666666666666</v>
      </c>
    </row>
    <row r="8" spans="1:13" ht="15">
      <c r="A8" s="24">
        <v>3</v>
      </c>
      <c r="B8" s="30">
        <v>2050</v>
      </c>
      <c r="C8" s="31" t="s">
        <v>53</v>
      </c>
      <c r="D8" s="11" t="s">
        <v>18</v>
      </c>
      <c r="E8" s="43">
        <v>24</v>
      </c>
      <c r="F8" s="24">
        <v>172</v>
      </c>
      <c r="G8" s="24">
        <v>187</v>
      </c>
      <c r="H8" s="24">
        <v>158</v>
      </c>
      <c r="I8" s="24">
        <v>116</v>
      </c>
      <c r="J8" s="24">
        <v>136</v>
      </c>
      <c r="K8" s="24">
        <v>139</v>
      </c>
      <c r="L8" s="9">
        <f t="shared" si="0"/>
        <v>1052</v>
      </c>
      <c r="M8" s="22">
        <f t="shared" si="1"/>
        <v>151.33333333333334</v>
      </c>
    </row>
    <row r="9" spans="1:13" ht="15">
      <c r="A9" s="24">
        <v>4</v>
      </c>
      <c r="B9" s="30">
        <v>2051</v>
      </c>
      <c r="C9" s="31" t="s">
        <v>49</v>
      </c>
      <c r="D9" s="11" t="s">
        <v>17</v>
      </c>
      <c r="E9" s="43">
        <v>21</v>
      </c>
      <c r="F9" s="24">
        <v>162</v>
      </c>
      <c r="G9" s="24">
        <v>200</v>
      </c>
      <c r="H9" s="24">
        <v>190</v>
      </c>
      <c r="I9" s="24">
        <v>186</v>
      </c>
      <c r="J9" s="24">
        <v>184</v>
      </c>
      <c r="K9" s="24">
        <v>175</v>
      </c>
      <c r="L9" s="9">
        <f t="shared" si="0"/>
        <v>1223</v>
      </c>
      <c r="M9" s="22">
        <f t="shared" si="1"/>
        <v>182.83333333333334</v>
      </c>
    </row>
    <row r="10" spans="1:13" ht="15">
      <c r="A10" s="24">
        <v>5</v>
      </c>
      <c r="B10" s="30">
        <v>2022</v>
      </c>
      <c r="C10" s="31" t="s">
        <v>36</v>
      </c>
      <c r="D10" s="11" t="s">
        <v>16</v>
      </c>
      <c r="E10" s="43">
        <v>14</v>
      </c>
      <c r="F10" s="24">
        <v>189</v>
      </c>
      <c r="G10" s="24">
        <v>127</v>
      </c>
      <c r="H10" s="24">
        <v>142</v>
      </c>
      <c r="I10" s="24">
        <v>194</v>
      </c>
      <c r="J10" s="24">
        <v>155</v>
      </c>
      <c r="K10" s="24">
        <v>157</v>
      </c>
      <c r="L10" s="9">
        <f t="shared" si="0"/>
        <v>1048</v>
      </c>
      <c r="M10" s="22">
        <f t="shared" si="1"/>
        <v>160.66666666666666</v>
      </c>
    </row>
    <row r="11" spans="1:13" ht="15">
      <c r="A11" s="24">
        <v>6</v>
      </c>
      <c r="B11" s="30">
        <v>2023</v>
      </c>
      <c r="C11" s="31" t="s">
        <v>44</v>
      </c>
      <c r="D11" s="11" t="s">
        <v>17</v>
      </c>
      <c r="E11" s="43">
        <v>26</v>
      </c>
      <c r="F11" s="24">
        <v>181</v>
      </c>
      <c r="G11" s="24">
        <v>154</v>
      </c>
      <c r="H11" s="24">
        <v>169</v>
      </c>
      <c r="I11" s="24">
        <v>170</v>
      </c>
      <c r="J11" s="24">
        <v>163</v>
      </c>
      <c r="K11" s="24">
        <v>176</v>
      </c>
      <c r="L11" s="9">
        <f t="shared" si="0"/>
        <v>1169</v>
      </c>
      <c r="M11" s="22">
        <f t="shared" si="1"/>
        <v>168.83333333333334</v>
      </c>
    </row>
    <row r="12" spans="1:13" ht="15">
      <c r="A12" s="24">
        <v>7</v>
      </c>
      <c r="B12" s="30">
        <v>1764</v>
      </c>
      <c r="C12" s="31" t="s">
        <v>34</v>
      </c>
      <c r="D12" s="11" t="s">
        <v>17</v>
      </c>
      <c r="E12" s="43">
        <v>21</v>
      </c>
      <c r="F12" s="24">
        <v>195</v>
      </c>
      <c r="G12" s="24">
        <v>168</v>
      </c>
      <c r="H12" s="24">
        <v>197</v>
      </c>
      <c r="I12" s="24">
        <v>188</v>
      </c>
      <c r="J12" s="24">
        <v>160</v>
      </c>
      <c r="K12" s="24">
        <v>222</v>
      </c>
      <c r="L12" s="9">
        <f t="shared" si="0"/>
        <v>1256</v>
      </c>
      <c r="M12" s="22">
        <f t="shared" si="1"/>
        <v>188.33333333333334</v>
      </c>
    </row>
    <row r="13" spans="1:13" ht="15">
      <c r="A13" s="24">
        <v>8</v>
      </c>
      <c r="B13" s="30">
        <v>2088</v>
      </c>
      <c r="C13" s="31" t="s">
        <v>52</v>
      </c>
      <c r="D13" s="11" t="s">
        <v>18</v>
      </c>
      <c r="E13" s="43">
        <v>14</v>
      </c>
      <c r="F13" s="24">
        <v>162</v>
      </c>
      <c r="G13" s="24">
        <v>196</v>
      </c>
      <c r="H13" s="24">
        <v>163</v>
      </c>
      <c r="I13" s="24">
        <v>169</v>
      </c>
      <c r="J13" s="24">
        <v>209</v>
      </c>
      <c r="K13" s="24">
        <v>206</v>
      </c>
      <c r="L13" s="9">
        <f t="shared" si="0"/>
        <v>1189</v>
      </c>
      <c r="M13" s="22">
        <f t="shared" si="1"/>
        <v>184.16666666666666</v>
      </c>
    </row>
    <row r="14" spans="1:13" ht="15">
      <c r="A14" s="24">
        <v>9</v>
      </c>
      <c r="B14" s="30">
        <v>1540</v>
      </c>
      <c r="C14" s="31" t="s">
        <v>46</v>
      </c>
      <c r="D14" s="11" t="s">
        <v>18</v>
      </c>
      <c r="E14" s="43">
        <v>18</v>
      </c>
      <c r="F14" s="24">
        <v>209</v>
      </c>
      <c r="G14" s="24">
        <v>192</v>
      </c>
      <c r="H14" s="24">
        <v>154</v>
      </c>
      <c r="I14" s="24">
        <v>157</v>
      </c>
      <c r="J14" s="24">
        <v>165</v>
      </c>
      <c r="K14" s="24">
        <v>254</v>
      </c>
      <c r="L14" s="9">
        <f t="shared" si="0"/>
        <v>1239</v>
      </c>
      <c r="M14" s="22">
        <f t="shared" si="1"/>
        <v>188.5</v>
      </c>
    </row>
    <row r="15" spans="1:13" ht="15">
      <c r="A15" s="24">
        <v>10</v>
      </c>
      <c r="B15" s="30">
        <v>10031</v>
      </c>
      <c r="C15" s="31" t="s">
        <v>35</v>
      </c>
      <c r="D15" s="11" t="s">
        <v>18</v>
      </c>
      <c r="E15" s="43">
        <v>15</v>
      </c>
      <c r="F15" s="24">
        <v>158</v>
      </c>
      <c r="G15" s="24">
        <v>174</v>
      </c>
      <c r="H15" s="24">
        <v>138</v>
      </c>
      <c r="I15" s="24">
        <v>154</v>
      </c>
      <c r="J15" s="24">
        <v>156</v>
      </c>
      <c r="K15" s="24">
        <v>189</v>
      </c>
      <c r="L15" s="9">
        <f t="shared" si="0"/>
        <v>1059</v>
      </c>
      <c r="M15" s="22">
        <f t="shared" si="1"/>
        <v>161.5</v>
      </c>
    </row>
    <row r="16" spans="1:13" ht="15">
      <c r="A16" s="24">
        <v>11</v>
      </c>
      <c r="B16" s="30">
        <v>169</v>
      </c>
      <c r="C16" s="31" t="s">
        <v>39</v>
      </c>
      <c r="D16" s="11" t="s">
        <v>18</v>
      </c>
      <c r="E16" s="43">
        <v>15</v>
      </c>
      <c r="F16" s="24">
        <v>189</v>
      </c>
      <c r="G16" s="24">
        <v>126</v>
      </c>
      <c r="H16" s="24">
        <v>264</v>
      </c>
      <c r="I16" s="24">
        <v>175</v>
      </c>
      <c r="J16" s="24">
        <v>254</v>
      </c>
      <c r="K16" s="24">
        <v>214</v>
      </c>
      <c r="L16" s="9">
        <f t="shared" si="0"/>
        <v>1312</v>
      </c>
      <c r="M16" s="22">
        <f t="shared" si="1"/>
        <v>203.66666666666666</v>
      </c>
    </row>
    <row r="17" spans="1:13" ht="15">
      <c r="A17" s="24">
        <v>12</v>
      </c>
      <c r="B17" s="30">
        <v>1616</v>
      </c>
      <c r="C17" s="31" t="s">
        <v>48</v>
      </c>
      <c r="D17" s="11" t="s">
        <v>17</v>
      </c>
      <c r="E17" s="43">
        <v>21</v>
      </c>
      <c r="F17" s="24">
        <v>148</v>
      </c>
      <c r="G17" s="24">
        <v>175</v>
      </c>
      <c r="H17" s="24">
        <v>242</v>
      </c>
      <c r="I17" s="24">
        <v>141</v>
      </c>
      <c r="J17" s="24">
        <v>157</v>
      </c>
      <c r="K17" s="24">
        <v>147</v>
      </c>
      <c r="L17" s="9">
        <f t="shared" si="0"/>
        <v>1136</v>
      </c>
      <c r="M17" s="22">
        <f t="shared" si="1"/>
        <v>168.33333333333334</v>
      </c>
    </row>
    <row r="18" spans="1:13" ht="15">
      <c r="A18" s="24">
        <v>13</v>
      </c>
      <c r="B18" s="30">
        <v>204</v>
      </c>
      <c r="C18" s="31" t="s">
        <v>42</v>
      </c>
      <c r="D18" s="11" t="s">
        <v>18</v>
      </c>
      <c r="E18" s="43">
        <v>22</v>
      </c>
      <c r="F18" s="24">
        <v>176</v>
      </c>
      <c r="G18" s="24">
        <v>146</v>
      </c>
      <c r="H18" s="24">
        <v>182</v>
      </c>
      <c r="I18" s="24">
        <v>179</v>
      </c>
      <c r="J18" s="24">
        <v>176</v>
      </c>
      <c r="K18" s="24">
        <v>165</v>
      </c>
      <c r="L18" s="9">
        <f t="shared" si="0"/>
        <v>1156</v>
      </c>
      <c r="M18" s="22">
        <f t="shared" si="1"/>
        <v>170.66666666666666</v>
      </c>
    </row>
    <row r="19" spans="1:13" ht="15">
      <c r="A19" s="24">
        <v>14</v>
      </c>
      <c r="B19" s="30">
        <v>203</v>
      </c>
      <c r="C19" s="31" t="s">
        <v>45</v>
      </c>
      <c r="D19" s="11" t="s">
        <v>17</v>
      </c>
      <c r="E19" s="43">
        <v>20</v>
      </c>
      <c r="F19" s="24">
        <v>176</v>
      </c>
      <c r="G19" s="24">
        <v>201</v>
      </c>
      <c r="H19" s="24">
        <v>231</v>
      </c>
      <c r="I19" s="24">
        <v>188</v>
      </c>
      <c r="J19" s="24">
        <v>191</v>
      </c>
      <c r="K19" s="24">
        <v>184</v>
      </c>
      <c r="L19" s="9">
        <f t="shared" si="0"/>
        <v>1291</v>
      </c>
      <c r="M19" s="22">
        <f t="shared" si="1"/>
        <v>195.16666666666666</v>
      </c>
    </row>
    <row r="20" spans="1:13" ht="15">
      <c r="A20" s="24">
        <v>15</v>
      </c>
      <c r="B20" s="30">
        <v>10030</v>
      </c>
      <c r="C20" s="31" t="s">
        <v>43</v>
      </c>
      <c r="D20" s="11" t="s">
        <v>17</v>
      </c>
      <c r="E20" s="43">
        <v>24</v>
      </c>
      <c r="F20" s="24">
        <v>144</v>
      </c>
      <c r="G20" s="24">
        <v>192</v>
      </c>
      <c r="H20" s="24">
        <v>185</v>
      </c>
      <c r="I20" s="24">
        <v>166</v>
      </c>
      <c r="J20" s="24">
        <v>189</v>
      </c>
      <c r="K20" s="24">
        <v>212</v>
      </c>
      <c r="L20" s="9">
        <f t="shared" si="0"/>
        <v>1232</v>
      </c>
      <c r="M20" s="22">
        <f t="shared" si="1"/>
        <v>181.33333333333334</v>
      </c>
    </row>
    <row r="21" spans="1:13" ht="15">
      <c r="A21" s="24">
        <v>16</v>
      </c>
      <c r="B21" s="30">
        <v>3021</v>
      </c>
      <c r="C21" s="31" t="s">
        <v>47</v>
      </c>
      <c r="D21" s="11" t="s">
        <v>18</v>
      </c>
      <c r="E21" s="43">
        <v>16</v>
      </c>
      <c r="F21" s="24">
        <v>99</v>
      </c>
      <c r="G21" s="24">
        <v>136</v>
      </c>
      <c r="H21" s="24">
        <v>104</v>
      </c>
      <c r="I21" s="24">
        <v>140</v>
      </c>
      <c r="J21" s="24">
        <v>133</v>
      </c>
      <c r="K21" s="24">
        <v>122</v>
      </c>
      <c r="L21" s="9">
        <f t="shared" si="0"/>
        <v>830</v>
      </c>
      <c r="M21" s="22">
        <f t="shared" si="1"/>
        <v>122.33333333333333</v>
      </c>
    </row>
    <row r="22" spans="1:13" ht="15">
      <c r="A22" s="24">
        <v>17</v>
      </c>
      <c r="B22" s="30">
        <v>2665</v>
      </c>
      <c r="C22" s="31" t="s">
        <v>51</v>
      </c>
      <c r="D22" s="11" t="s">
        <v>18</v>
      </c>
      <c r="E22" s="43">
        <v>18</v>
      </c>
      <c r="F22" s="24">
        <v>118</v>
      </c>
      <c r="G22" s="24">
        <v>138</v>
      </c>
      <c r="H22" s="24">
        <v>137</v>
      </c>
      <c r="I22" s="24">
        <v>175</v>
      </c>
      <c r="J22" s="24">
        <v>153</v>
      </c>
      <c r="K22" s="24">
        <v>136</v>
      </c>
      <c r="L22" s="9">
        <f t="shared" si="0"/>
        <v>965</v>
      </c>
      <c r="M22" s="22">
        <f t="shared" si="1"/>
        <v>142.83333333333334</v>
      </c>
    </row>
    <row r="23" spans="1:13" ht="15">
      <c r="A23" s="24">
        <v>18</v>
      </c>
      <c r="B23" s="30">
        <v>1538</v>
      </c>
      <c r="C23" s="31" t="s">
        <v>41</v>
      </c>
      <c r="D23" s="11" t="s">
        <v>16</v>
      </c>
      <c r="E23" s="43">
        <v>5</v>
      </c>
      <c r="F23" s="24">
        <v>160</v>
      </c>
      <c r="G23" s="24">
        <v>168</v>
      </c>
      <c r="H23" s="24">
        <v>186</v>
      </c>
      <c r="I23" s="24">
        <v>226</v>
      </c>
      <c r="J23" s="24">
        <v>210</v>
      </c>
      <c r="K23" s="24">
        <v>148</v>
      </c>
      <c r="L23" s="9">
        <f t="shared" si="0"/>
        <v>1128</v>
      </c>
      <c r="M23" s="22">
        <f t="shared" si="1"/>
        <v>183</v>
      </c>
    </row>
    <row r="24" spans="1:13" ht="15">
      <c r="A24" s="24">
        <v>19</v>
      </c>
      <c r="B24" s="30">
        <v>2242</v>
      </c>
      <c r="C24" s="31" t="s">
        <v>54</v>
      </c>
      <c r="D24" s="11" t="s">
        <v>17</v>
      </c>
      <c r="E24" s="43">
        <v>29</v>
      </c>
      <c r="F24" s="24">
        <v>176</v>
      </c>
      <c r="G24" s="24">
        <v>203</v>
      </c>
      <c r="H24" s="24">
        <v>147</v>
      </c>
      <c r="I24" s="24">
        <v>157</v>
      </c>
      <c r="J24" s="24">
        <v>113</v>
      </c>
      <c r="K24" s="24">
        <v>203</v>
      </c>
      <c r="L24" s="9">
        <f t="shared" si="0"/>
        <v>1173</v>
      </c>
      <c r="M24" s="22">
        <f t="shared" si="1"/>
        <v>166.5</v>
      </c>
    </row>
    <row r="25" spans="1:13" ht="15">
      <c r="A25" s="24">
        <v>20</v>
      </c>
      <c r="B25" s="30"/>
      <c r="C25" s="31"/>
      <c r="D25" s="11"/>
      <c r="E25" s="24"/>
      <c r="F25" s="24"/>
      <c r="G25" s="24"/>
      <c r="H25" s="24"/>
      <c r="I25" s="24"/>
      <c r="J25" s="24"/>
      <c r="K25" s="24"/>
      <c r="L25" s="9">
        <f t="shared" si="0"/>
        <v>0</v>
      </c>
      <c r="M25" s="22">
        <f t="shared" si="1"/>
        <v>0</v>
      </c>
    </row>
    <row r="26" spans="1:13" ht="15">
      <c r="A26" s="24">
        <v>21</v>
      </c>
      <c r="B26" s="24"/>
      <c r="C26" s="28"/>
      <c r="D26" s="11"/>
      <c r="E26" s="24"/>
      <c r="F26" s="24"/>
      <c r="G26" s="24"/>
      <c r="H26" s="24"/>
      <c r="I26" s="24"/>
      <c r="J26" s="24"/>
      <c r="K26" s="24"/>
      <c r="L26" s="9">
        <f t="shared" si="0"/>
        <v>0</v>
      </c>
      <c r="M26" s="22">
        <f t="shared" si="1"/>
        <v>0</v>
      </c>
    </row>
    <row r="27" spans="1:13" ht="15">
      <c r="A27" s="24">
        <v>22</v>
      </c>
      <c r="B27" s="24"/>
      <c r="C27" s="28"/>
      <c r="D27" s="11"/>
      <c r="E27" s="24"/>
      <c r="F27" s="24"/>
      <c r="G27" s="24"/>
      <c r="H27" s="24"/>
      <c r="I27" s="24"/>
      <c r="J27" s="24"/>
      <c r="K27" s="24"/>
      <c r="L27" s="9">
        <f t="shared" si="0"/>
        <v>0</v>
      </c>
      <c r="M27" s="22">
        <f t="shared" si="1"/>
        <v>0</v>
      </c>
    </row>
    <row r="28" spans="1:13" ht="15">
      <c r="A28" s="24">
        <v>23</v>
      </c>
      <c r="B28" s="24"/>
      <c r="C28" s="28"/>
      <c r="D28" s="11"/>
      <c r="E28" s="24"/>
      <c r="F28" s="24"/>
      <c r="G28" s="24"/>
      <c r="H28" s="24"/>
      <c r="I28" s="24"/>
      <c r="J28" s="24"/>
      <c r="K28" s="24"/>
      <c r="L28" s="9">
        <f t="shared" si="0"/>
        <v>0</v>
      </c>
      <c r="M28" s="22">
        <f t="shared" si="1"/>
        <v>0</v>
      </c>
    </row>
    <row r="29" spans="1:13" ht="15">
      <c r="A29" s="24">
        <v>24</v>
      </c>
      <c r="B29" s="24"/>
      <c r="C29" s="28"/>
      <c r="D29" s="11"/>
      <c r="E29" s="24"/>
      <c r="F29" s="24"/>
      <c r="G29" s="24"/>
      <c r="H29" s="24"/>
      <c r="I29" s="24"/>
      <c r="J29" s="24"/>
      <c r="K29" s="24"/>
      <c r="L29" s="9">
        <f t="shared" si="0"/>
        <v>0</v>
      </c>
      <c r="M29" s="22">
        <f t="shared" si="1"/>
        <v>0</v>
      </c>
    </row>
    <row r="30" spans="1:13" ht="15">
      <c r="A30" s="24">
        <v>25</v>
      </c>
      <c r="B30" s="24"/>
      <c r="C30" s="28"/>
      <c r="D30" s="11"/>
      <c r="E30" s="24"/>
      <c r="F30" s="24"/>
      <c r="G30" s="24"/>
      <c r="H30" s="24"/>
      <c r="I30" s="24"/>
      <c r="J30" s="24"/>
      <c r="K30" s="24"/>
      <c r="L30" s="9">
        <f t="shared" si="0"/>
        <v>0</v>
      </c>
      <c r="M30" s="22">
        <f t="shared" si="1"/>
        <v>0</v>
      </c>
    </row>
    <row r="31" spans="1:13" ht="15">
      <c r="A31" s="24">
        <v>26</v>
      </c>
      <c r="B31" s="24"/>
      <c r="C31" s="28"/>
      <c r="D31" s="11"/>
      <c r="E31" s="24"/>
      <c r="F31" s="24"/>
      <c r="G31" s="24"/>
      <c r="H31" s="24"/>
      <c r="I31" s="24"/>
      <c r="J31" s="24"/>
      <c r="K31" s="24"/>
      <c r="L31" s="9">
        <f t="shared" si="0"/>
        <v>0</v>
      </c>
      <c r="M31" s="22">
        <f t="shared" si="1"/>
        <v>0</v>
      </c>
    </row>
    <row r="32" spans="1:13" ht="15">
      <c r="A32" s="24">
        <v>27</v>
      </c>
      <c r="B32" s="28"/>
      <c r="D32" s="11"/>
      <c r="E32" s="24"/>
      <c r="F32" s="24"/>
      <c r="G32" s="24"/>
      <c r="H32" s="24"/>
      <c r="I32" s="24"/>
      <c r="J32" s="24"/>
      <c r="K32" s="24"/>
      <c r="L32" s="9">
        <f t="shared" si="0"/>
        <v>0</v>
      </c>
      <c r="M32" s="22">
        <f t="shared" si="1"/>
        <v>0</v>
      </c>
    </row>
    <row r="33" spans="1:13" ht="15">
      <c r="A33" s="24">
        <v>28</v>
      </c>
      <c r="B33" s="24"/>
      <c r="C33" s="28"/>
      <c r="D33" s="11"/>
      <c r="E33" s="24"/>
      <c r="F33" s="24"/>
      <c r="G33" s="24"/>
      <c r="H33" s="24"/>
      <c r="I33" s="24"/>
      <c r="J33" s="24"/>
      <c r="K33" s="24"/>
      <c r="L33" s="9">
        <f t="shared" si="0"/>
        <v>0</v>
      </c>
      <c r="M33" s="22">
        <f t="shared" si="1"/>
        <v>0</v>
      </c>
    </row>
    <row r="34" spans="1:13" ht="15">
      <c r="A34" s="24">
        <v>29</v>
      </c>
      <c r="B34" s="24"/>
      <c r="C34" s="28"/>
      <c r="D34" s="11"/>
      <c r="E34" s="24"/>
      <c r="F34" s="24"/>
      <c r="G34" s="24"/>
      <c r="H34" s="24"/>
      <c r="I34" s="24"/>
      <c r="J34" s="24"/>
      <c r="K34" s="24"/>
      <c r="L34" s="9">
        <f t="shared" si="0"/>
        <v>0</v>
      </c>
      <c r="M34" s="22">
        <f t="shared" si="1"/>
        <v>0</v>
      </c>
    </row>
  </sheetData>
  <sheetProtection/>
  <mergeCells count="1">
    <mergeCell ref="A1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Martin</dc:creator>
  <cp:keywords/>
  <dc:description/>
  <cp:lastModifiedBy>Grażyna Martin</cp:lastModifiedBy>
  <cp:lastPrinted>2018-09-02T18:33:53Z</cp:lastPrinted>
  <dcterms:created xsi:type="dcterms:W3CDTF">2015-08-29T12:19:39Z</dcterms:created>
  <dcterms:modified xsi:type="dcterms:W3CDTF">2019-09-14T15:26:20Z</dcterms:modified>
  <cp:category/>
  <cp:version/>
  <cp:contentType/>
  <cp:contentStatus/>
</cp:coreProperties>
</file>