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tabRatio="952" activeTab="11"/>
  </bookViews>
  <sheets>
    <sheet name="PARY" sheetId="1" r:id="rId1"/>
    <sheet name="1RUN" sheetId="2" r:id="rId2"/>
    <sheet name="2RUN" sheetId="3" r:id="rId3"/>
    <sheet name="3RUN" sheetId="4" r:id="rId4"/>
    <sheet name="4RUN" sheetId="5" r:id="rId5"/>
    <sheet name="5RUN" sheetId="6" r:id="rId6"/>
    <sheet name="6RUN" sheetId="7" r:id="rId7"/>
    <sheet name="7RUN" sheetId="8" r:id="rId8"/>
    <sheet name="ELIM.B" sheetId="9" r:id="rId9"/>
    <sheet name="ĆWIER-B" sheetId="10" r:id="rId10"/>
    <sheet name="PÓŁFIN-B" sheetId="11" r:id="rId11"/>
    <sheet name="FINAŁ-B" sheetId="12" r:id="rId12"/>
    <sheet name="ELIM.A" sheetId="13" r:id="rId13"/>
    <sheet name="ĆWIER-A" sheetId="14" r:id="rId14"/>
    <sheet name="PÓŁFIN-A" sheetId="15" r:id="rId15"/>
    <sheet name="FINAŁ-A" sheetId="16" r:id="rId16"/>
  </sheets>
  <definedNames/>
  <calcPr fullCalcOnLoad="1"/>
</workbook>
</file>

<file path=xl/sharedStrings.xml><?xml version="1.0" encoding="utf-8"?>
<sst xmlns="http://schemas.openxmlformats.org/spreadsheetml/2006/main" count="832" uniqueCount="125">
  <si>
    <t>LP.</t>
  </si>
  <si>
    <t>NR LIC</t>
  </si>
  <si>
    <t>NAZWISKO i IMIĘ</t>
  </si>
  <si>
    <t>1 GRA</t>
  </si>
  <si>
    <t>2 GRA</t>
  </si>
  <si>
    <t>3 GRA</t>
  </si>
  <si>
    <t>4 GRA</t>
  </si>
  <si>
    <t>5 GRA</t>
  </si>
  <si>
    <t>6 GRA</t>
  </si>
  <si>
    <t>ŚREDNIA</t>
  </si>
  <si>
    <t>TOTAL z HNDC</t>
  </si>
  <si>
    <t>50% TOTAL</t>
  </si>
  <si>
    <t>HNDC</t>
  </si>
  <si>
    <t>SUMA</t>
  </si>
  <si>
    <t>50% Z EL.</t>
  </si>
  <si>
    <t>PARY - 20 MARTIN CUP 2019</t>
  </si>
  <si>
    <t>GR</t>
  </si>
  <si>
    <t>20 MARTIN CUP 2019 - ELIMINACJE GR B</t>
  </si>
  <si>
    <t>B</t>
  </si>
  <si>
    <t>20 MARTIN CUP 2019 - ELIMINACJE GR A</t>
  </si>
  <si>
    <t>20 MARTIN CUP 2019 ĆWIERĆFINAŁ GR B</t>
  </si>
  <si>
    <t>20 MARTIN CUP 2019 - PÓŁFINAŁ GR A</t>
  </si>
  <si>
    <t>20 MARTIN CUP 2019 PÓŁFINAŁ GR B</t>
  </si>
  <si>
    <t>20 MARTIN CUP 2019 ĆWIERĆFINAŁ GR A</t>
  </si>
  <si>
    <t>ZAWADZKI JÓZEF</t>
  </si>
  <si>
    <t>ĆWIERĆFINAŁ</t>
  </si>
  <si>
    <t>A</t>
  </si>
  <si>
    <t>20 MARTIN CUP 2019 - FINAŁ GR A RUND 1</t>
  </si>
  <si>
    <t xml:space="preserve">20 MARTIN CUP 2019 - FINAŁ GR A </t>
  </si>
  <si>
    <t>MARTIN ADAM</t>
  </si>
  <si>
    <t>NGUEN ROMAN</t>
  </si>
  <si>
    <t>KACZANOWSKI PIOTR</t>
  </si>
  <si>
    <t>CZARNECKI MIKOŁAJ</t>
  </si>
  <si>
    <t>SOPEK GRZEGORZ</t>
  </si>
  <si>
    <t>ZIOŁO RADOSŁAW</t>
  </si>
  <si>
    <t>PAJĄK MIROSŁAW</t>
  </si>
  <si>
    <t>PAJAK BOŻENA</t>
  </si>
  <si>
    <t>HULECKI JANUSZ</t>
  </si>
  <si>
    <t>HULECKA AGNIESZKA</t>
  </si>
  <si>
    <t>RYNGWELSKA IGA</t>
  </si>
  <si>
    <t>WOJTASZCZYK MARCIN</t>
  </si>
  <si>
    <t>MURAS ROLAND</t>
  </si>
  <si>
    <t>SOWIŃSKI BARTOSZ</t>
  </si>
  <si>
    <t>SOWIŃSKI PRZEMYSŁAW</t>
  </si>
  <si>
    <t>KRĘGIELSKI SZYMON</t>
  </si>
  <si>
    <t>KWIATKOWSKI MACIEJ</t>
  </si>
  <si>
    <t>CICHOWLAS GRZEGORZ</t>
  </si>
  <si>
    <t>FRYDRYCH LILLA</t>
  </si>
  <si>
    <t xml:space="preserve">FRYDRYCH WIESŁAW </t>
  </si>
  <si>
    <t>WRZYSZCZYŃSKA LUCYNA</t>
  </si>
  <si>
    <t>GRĄDKOWSKI JAKUB</t>
  </si>
  <si>
    <t>SEREDZIŃSKI KAMIL</t>
  </si>
  <si>
    <t>SEREDZIŃSKA PAULINA</t>
  </si>
  <si>
    <t>KLEBAN WOJCIECH</t>
  </si>
  <si>
    <t>JÓZEFKO JACEK</t>
  </si>
  <si>
    <t>ŹWIERNIK TOMASZ</t>
  </si>
  <si>
    <t>ROJEK DARIUSZ</t>
  </si>
  <si>
    <t>ŻUKOWSKI TOMASZ</t>
  </si>
  <si>
    <t>GŁUCHOWSKI DANIEL</t>
  </si>
  <si>
    <t>SOWIŃSKI BARTEK</t>
  </si>
  <si>
    <t>BŁASZCZYK ANNA</t>
  </si>
  <si>
    <t>BŁASZCZYK ARKADIUSZ</t>
  </si>
  <si>
    <t>SZCZYTKOWSKA PATRYCJA</t>
  </si>
  <si>
    <t>KNAFEL LESZEK</t>
  </si>
  <si>
    <t>WRZYSZCZYŃSKI WOJCIECH</t>
  </si>
  <si>
    <t>MARTIN GRAŻYNA MARZENA</t>
  </si>
  <si>
    <t>20 MARTIN CUP 2019 GODZ. 12.00</t>
  </si>
  <si>
    <t>20 MARTIN CUP 2019 - GODZ.09.00</t>
  </si>
  <si>
    <t>20 MARTIN CUP 2019 - GODZ.15.00</t>
  </si>
  <si>
    <t>20 MARTIN CUP 2019 - GODZ.11.00</t>
  </si>
  <si>
    <t>20 MARTIN CUP 2019 - GODZ. 08.00</t>
  </si>
  <si>
    <t>20 MARTIN CUP 2019 - GODZ. 10.45</t>
  </si>
  <si>
    <t>20 MARTIN CUP 2019 - GODZ. 14.15</t>
  </si>
  <si>
    <t>ŻURAWIK JUREK</t>
  </si>
  <si>
    <t>CHODOROWSKI ROBERT</t>
  </si>
  <si>
    <t>GRZYMKOWSKI ROBERT</t>
  </si>
  <si>
    <t>FRYDRYCH WIESŁAW</t>
  </si>
  <si>
    <t>CHOMICZ DOMINIK</t>
  </si>
  <si>
    <t>CICHORACKI MACIEJ</t>
  </si>
  <si>
    <t>STAŚKIEWICZ PAWEŁ</t>
  </si>
  <si>
    <t>STĘPNIEWSKI DOMINIK</t>
  </si>
  <si>
    <t>BURCZAK MICHAŁ</t>
  </si>
  <si>
    <t>WOLSKI PATRYK</t>
  </si>
  <si>
    <t>PAJAK MIROSŁAW</t>
  </si>
  <si>
    <t>MERKLEJN JOANNA</t>
  </si>
  <si>
    <t>RYBICKI MAREK</t>
  </si>
  <si>
    <t>NOWAK PRZEMYSŁAW</t>
  </si>
  <si>
    <t>ŁYDKA MARTA</t>
  </si>
  <si>
    <t>KRAJEWSKI TOMASZ</t>
  </si>
  <si>
    <t>CHARĘZIŃSKA LUCYNA</t>
  </si>
  <si>
    <t>LUTOWSKI TOMASZ</t>
  </si>
  <si>
    <t>KORKOWSKI RYSZARD</t>
  </si>
  <si>
    <t>GRZECA TOMASZ</t>
  </si>
  <si>
    <t>STRZAŁKOWSKI KRZYSZTOF</t>
  </si>
  <si>
    <t>KORKOWSKI KEVIN</t>
  </si>
  <si>
    <t>JASKULSKI SEBASTIAN</t>
  </si>
  <si>
    <t>WOJACZEK ALINA</t>
  </si>
  <si>
    <t>KOSIEC ZBIGNIEW</t>
  </si>
  <si>
    <t>RYBICKA JOANNA</t>
  </si>
  <si>
    <t>RYBICKI KAZIMIERZ</t>
  </si>
  <si>
    <t>ŚWINIARSKA JUSTYNA</t>
  </si>
  <si>
    <t>ŚWINIARSKI TOMASZ</t>
  </si>
  <si>
    <t>SAAETGAREEVA MISZTAL ZULFIA</t>
  </si>
  <si>
    <t>WOJDA BARBARA</t>
  </si>
  <si>
    <t>KUCIŃSKI JACEK</t>
  </si>
  <si>
    <t>GORYAYNOV VALERIY</t>
  </si>
  <si>
    <t>KOZIKOWSKI PRZEMYSŁAW</t>
  </si>
  <si>
    <t xml:space="preserve">KLEBAN WOJCIECH </t>
  </si>
  <si>
    <t xml:space="preserve">SOWUL ELKE </t>
  </si>
  <si>
    <t>WOJDA DARIUSZ</t>
  </si>
  <si>
    <t>PILUCH PIOTR</t>
  </si>
  <si>
    <t>KWIATKOWSKI KAROL</t>
  </si>
  <si>
    <t>JANICKI TOMASZ</t>
  </si>
  <si>
    <t xml:space="preserve">ŻURAWIK JUREK </t>
  </si>
  <si>
    <t>PREUS PATRYK</t>
  </si>
  <si>
    <t>KULPA PIOTR</t>
  </si>
  <si>
    <t>ZAJKOWSKI MARCIN</t>
  </si>
  <si>
    <t>SERDZIŃSKA PAULINA</t>
  </si>
  <si>
    <t>PĘKAŁA PIOTR</t>
  </si>
  <si>
    <t>WALCZAK ANDRZEJ</t>
  </si>
  <si>
    <t>D</t>
  </si>
  <si>
    <t>GRZYMKOWSKI KRZYSZTOF</t>
  </si>
  <si>
    <t>150ZŁ</t>
  </si>
  <si>
    <t>P</t>
  </si>
  <si>
    <t xml:space="preserve">20 MARTIN CUP 2019 FINAŁ GR B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</si>
</sst>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7" fillId="14" borderId="10" xfId="0" applyFont="1" applyFill="1" applyBorder="1" applyAlignment="1">
      <alignment/>
    </xf>
    <xf numFmtId="0" fontId="37" fillId="8" borderId="10" xfId="0" applyFont="1" applyFill="1" applyBorder="1" applyAlignment="1">
      <alignment/>
    </xf>
    <xf numFmtId="0" fontId="37" fillId="15" borderId="10" xfId="0" applyFont="1" applyFill="1" applyBorder="1" applyAlignment="1">
      <alignment/>
    </xf>
    <xf numFmtId="0" fontId="42" fillId="17" borderId="10" xfId="0" applyFon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8" borderId="10" xfId="0" applyFont="1" applyFill="1" applyBorder="1" applyAlignment="1">
      <alignment horizontal="center"/>
    </xf>
    <xf numFmtId="0" fontId="37" fillId="15" borderId="10" xfId="0" applyFont="1" applyFill="1" applyBorder="1" applyAlignment="1">
      <alignment horizontal="center"/>
    </xf>
    <xf numFmtId="2" fontId="42" fillId="17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7" fillId="11" borderId="10" xfId="0" applyFont="1" applyFill="1" applyBorder="1" applyAlignment="1">
      <alignment horizontal="center"/>
    </xf>
    <xf numFmtId="0" fontId="37" fillId="11" borderId="10" xfId="0" applyFont="1" applyFill="1" applyBorder="1" applyAlignment="1">
      <alignment vertical="center" wrapText="1"/>
    </xf>
    <xf numFmtId="0" fontId="37" fillId="12" borderId="10" xfId="0" applyFont="1" applyFill="1" applyBorder="1" applyAlignment="1">
      <alignment vertical="center" wrapText="1"/>
    </xf>
    <xf numFmtId="0" fontId="37" fillId="12" borderId="10" xfId="0" applyFont="1" applyFill="1" applyBorder="1" applyAlignment="1">
      <alignment horizontal="center"/>
    </xf>
    <xf numFmtId="0" fontId="37" fillId="11" borderId="10" xfId="0" applyFont="1" applyFill="1" applyBorder="1" applyAlignment="1">
      <alignment horizontal="center" vertical="center" wrapText="1"/>
    </xf>
    <xf numFmtId="0" fontId="42" fillId="11" borderId="10" xfId="0" applyFont="1" applyFill="1" applyBorder="1" applyAlignment="1">
      <alignment vertical="center" wrapText="1"/>
    </xf>
    <xf numFmtId="2" fontId="42" fillId="11" borderId="10" xfId="0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17" borderId="10" xfId="0" applyFont="1" applyFill="1" applyBorder="1" applyAlignment="1">
      <alignment horizontal="center"/>
    </xf>
    <xf numFmtId="0" fontId="37" fillId="17" borderId="10" xfId="0" applyFont="1" applyFill="1" applyBorder="1" applyAlignment="1">
      <alignment horizontal="center" vertical="center" wrapText="1"/>
    </xf>
    <xf numFmtId="0" fontId="42" fillId="17" borderId="10" xfId="0" applyFont="1" applyFill="1" applyBorder="1" applyAlignment="1">
      <alignment vertical="center" wrapText="1"/>
    </xf>
    <xf numFmtId="0" fontId="37" fillId="9" borderId="10" xfId="0" applyFont="1" applyFill="1" applyBorder="1" applyAlignment="1">
      <alignment horizontal="center"/>
    </xf>
    <xf numFmtId="0" fontId="37" fillId="9" borderId="10" xfId="0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0" fontId="37" fillId="14" borderId="11" xfId="0" applyFont="1" applyFill="1" applyBorder="1" applyAlignment="1">
      <alignment/>
    </xf>
    <xf numFmtId="0" fontId="37" fillId="8" borderId="11" xfId="0" applyFont="1" applyFill="1" applyBorder="1" applyAlignment="1">
      <alignment/>
    </xf>
    <xf numFmtId="0" fontId="37" fillId="15" borderId="11" xfId="0" applyFont="1" applyFill="1" applyBorder="1" applyAlignment="1">
      <alignment/>
    </xf>
    <xf numFmtId="0" fontId="42" fillId="17" borderId="11" xfId="0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0" fontId="37" fillId="0" borderId="12" xfId="0" applyFont="1" applyFill="1" applyBorder="1" applyAlignment="1">
      <alignment/>
    </xf>
    <xf numFmtId="2" fontId="42" fillId="17" borderId="12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11" borderId="12" xfId="0" applyFont="1" applyFill="1" applyBorder="1" applyAlignment="1">
      <alignment horizontal="center"/>
    </xf>
    <xf numFmtId="0" fontId="37" fillId="11" borderId="13" xfId="0" applyFont="1" applyFill="1" applyBorder="1" applyAlignment="1">
      <alignment horizontal="center"/>
    </xf>
    <xf numFmtId="0" fontId="37" fillId="8" borderId="12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17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12" borderId="12" xfId="0" applyFont="1" applyFill="1" applyBorder="1" applyAlignment="1">
      <alignment horizontal="center"/>
    </xf>
    <xf numFmtId="2" fontId="42" fillId="11" borderId="12" xfId="0" applyNumberFormat="1" applyFont="1" applyFill="1" applyBorder="1" applyAlignment="1">
      <alignment horizontal="center"/>
    </xf>
    <xf numFmtId="0" fontId="37" fillId="12" borderId="13" xfId="0" applyFont="1" applyFill="1" applyBorder="1" applyAlignment="1">
      <alignment horizontal="center"/>
    </xf>
    <xf numFmtId="2" fontId="42" fillId="11" borderId="1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12" borderId="11" xfId="0" applyFont="1" applyFill="1" applyBorder="1" applyAlignment="1">
      <alignment/>
    </xf>
    <xf numFmtId="0" fontId="37" fillId="8" borderId="10" xfId="0" applyFont="1" applyFill="1" applyBorder="1" applyAlignment="1">
      <alignment vertical="center" wrapText="1"/>
    </xf>
    <xf numFmtId="0" fontId="37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9" borderId="10" xfId="0" applyFill="1" applyBorder="1" applyAlignment="1">
      <alignment/>
    </xf>
    <xf numFmtId="0" fontId="37" fillId="9" borderId="10" xfId="0" applyFont="1" applyFill="1" applyBorder="1" applyAlignment="1">
      <alignment vertical="center" wrapText="1"/>
    </xf>
    <xf numFmtId="0" fontId="43" fillId="11" borderId="10" xfId="0" applyFont="1" applyFill="1" applyBorder="1" applyAlignment="1">
      <alignment horizontal="center" vertical="center" wrapText="1"/>
    </xf>
    <xf numFmtId="0" fontId="37" fillId="9" borderId="12" xfId="0" applyFont="1" applyFill="1" applyBorder="1" applyAlignment="1">
      <alignment/>
    </xf>
    <xf numFmtId="0" fontId="37" fillId="9" borderId="12" xfId="0" applyFont="1" applyFill="1" applyBorder="1" applyAlignment="1">
      <alignment horizontal="center"/>
    </xf>
    <xf numFmtId="0" fontId="37" fillId="9" borderId="13" xfId="0" applyFont="1" applyFill="1" applyBorder="1" applyAlignment="1">
      <alignment/>
    </xf>
    <xf numFmtId="0" fontId="37" fillId="9" borderId="13" xfId="0" applyFont="1" applyFill="1" applyBorder="1" applyAlignment="1">
      <alignment horizontal="center"/>
    </xf>
    <xf numFmtId="0" fontId="37" fillId="9" borderId="1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37" fillId="13" borderId="10" xfId="0" applyFont="1" applyFill="1" applyBorder="1" applyAlignment="1">
      <alignment horizontal="center"/>
    </xf>
    <xf numFmtId="0" fontId="37" fillId="13" borderId="10" xfId="0" applyFont="1" applyFill="1" applyBorder="1" applyAlignment="1">
      <alignment/>
    </xf>
    <xf numFmtId="0" fontId="37" fillId="17" borderId="10" xfId="0" applyFont="1" applyFill="1" applyBorder="1" applyAlignment="1">
      <alignment/>
    </xf>
    <xf numFmtId="0" fontId="37" fillId="18" borderId="10" xfId="0" applyFont="1" applyFill="1" applyBorder="1" applyAlignment="1">
      <alignment horizontal="center"/>
    </xf>
    <xf numFmtId="0" fontId="37" fillId="18" borderId="10" xfId="0" applyFont="1" applyFill="1" applyBorder="1" applyAlignment="1">
      <alignment/>
    </xf>
    <xf numFmtId="0" fontId="37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8" borderId="13" xfId="0" applyFont="1" applyFill="1" applyBorder="1" applyAlignment="1">
      <alignment horizontal="center"/>
    </xf>
    <xf numFmtId="2" fontId="42" fillId="17" borderId="13" xfId="0" applyNumberFormat="1" applyFont="1" applyFill="1" applyBorder="1" applyAlignment="1">
      <alignment horizontal="center"/>
    </xf>
    <xf numFmtId="0" fontId="37" fillId="15" borderId="12" xfId="0" applyFont="1" applyFill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1" fontId="37" fillId="11" borderId="10" xfId="0" applyNumberFormat="1" applyFont="1" applyFill="1" applyBorder="1" applyAlignment="1">
      <alignment horizontal="center"/>
    </xf>
    <xf numFmtId="1" fontId="37" fillId="12" borderId="10" xfId="0" applyNumberFormat="1" applyFont="1" applyFill="1" applyBorder="1" applyAlignment="1">
      <alignment horizontal="center"/>
    </xf>
    <xf numFmtId="1" fontId="37" fillId="11" borderId="12" xfId="0" applyNumberFormat="1" applyFont="1" applyFill="1" applyBorder="1" applyAlignment="1">
      <alignment horizontal="center"/>
    </xf>
    <xf numFmtId="1" fontId="37" fillId="12" borderId="12" xfId="0" applyNumberFormat="1" applyFont="1" applyFill="1" applyBorder="1" applyAlignment="1">
      <alignment horizontal="center"/>
    </xf>
    <xf numFmtId="1" fontId="37" fillId="11" borderId="13" xfId="0" applyNumberFormat="1" applyFont="1" applyFill="1" applyBorder="1" applyAlignment="1">
      <alignment horizontal="center"/>
    </xf>
    <xf numFmtId="1" fontId="37" fillId="12" borderId="13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44" fillId="15" borderId="14" xfId="0" applyFont="1" applyFill="1" applyBorder="1" applyAlignment="1">
      <alignment horizontal="center" vertical="center" wrapText="1"/>
    </xf>
    <xf numFmtId="0" fontId="37" fillId="8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8" borderId="15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37" fillId="37" borderId="10" xfId="0" applyFont="1" applyFill="1" applyBorder="1" applyAlignment="1">
      <alignment/>
    </xf>
    <xf numFmtId="0" fontId="37" fillId="37" borderId="10" xfId="0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/>
    </xf>
    <xf numFmtId="0" fontId="37" fillId="37" borderId="13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66675</xdr:rowOff>
    </xdr:from>
    <xdr:to>
      <xdr:col>3</xdr:col>
      <xdr:colOff>9525</xdr:colOff>
      <xdr:row>0</xdr:row>
      <xdr:rowOff>457200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667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0</xdr:row>
      <xdr:rowOff>57150</xdr:rowOff>
    </xdr:from>
    <xdr:to>
      <xdr:col>12</xdr:col>
      <xdr:colOff>180975</xdr:colOff>
      <xdr:row>0</xdr:row>
      <xdr:rowOff>542925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571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0</xdr:row>
      <xdr:rowOff>57150</xdr:rowOff>
    </xdr:from>
    <xdr:to>
      <xdr:col>3</xdr:col>
      <xdr:colOff>1133475</xdr:colOff>
      <xdr:row>0</xdr:row>
      <xdr:rowOff>523875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5715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0</xdr:row>
      <xdr:rowOff>66675</xdr:rowOff>
    </xdr:from>
    <xdr:to>
      <xdr:col>12</xdr:col>
      <xdr:colOff>523875</xdr:colOff>
      <xdr:row>0</xdr:row>
      <xdr:rowOff>409575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0</xdr:row>
      <xdr:rowOff>28575</xdr:rowOff>
    </xdr:from>
    <xdr:to>
      <xdr:col>3</xdr:col>
      <xdr:colOff>838200</xdr:colOff>
      <xdr:row>0</xdr:row>
      <xdr:rowOff>400050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2857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0</xdr:row>
      <xdr:rowOff>66675</xdr:rowOff>
    </xdr:from>
    <xdr:to>
      <xdr:col>12</xdr:col>
      <xdr:colOff>523875</xdr:colOff>
      <xdr:row>0</xdr:row>
      <xdr:rowOff>409575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666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0</xdr:row>
      <xdr:rowOff>28575</xdr:rowOff>
    </xdr:from>
    <xdr:to>
      <xdr:col>3</xdr:col>
      <xdr:colOff>838200</xdr:colOff>
      <xdr:row>0</xdr:row>
      <xdr:rowOff>400050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2857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2</xdr:col>
      <xdr:colOff>200025</xdr:colOff>
      <xdr:row>0</xdr:row>
      <xdr:rowOff>438150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790575</xdr:colOff>
      <xdr:row>0</xdr:row>
      <xdr:rowOff>57150</xdr:rowOff>
    </xdr:from>
    <xdr:to>
      <xdr:col>11</xdr:col>
      <xdr:colOff>247650</xdr:colOff>
      <xdr:row>0</xdr:row>
      <xdr:rowOff>400050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0</xdr:row>
      <xdr:rowOff>38100</xdr:rowOff>
    </xdr:from>
    <xdr:to>
      <xdr:col>3</xdr:col>
      <xdr:colOff>323850</xdr:colOff>
      <xdr:row>0</xdr:row>
      <xdr:rowOff>409575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542925</xdr:colOff>
      <xdr:row>0</xdr:row>
      <xdr:rowOff>57150</xdr:rowOff>
    </xdr:from>
    <xdr:to>
      <xdr:col>14</xdr:col>
      <xdr:colOff>333375</xdr:colOff>
      <xdr:row>0</xdr:row>
      <xdr:rowOff>400050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2</xdr:col>
      <xdr:colOff>323850</xdr:colOff>
      <xdr:row>1</xdr:row>
      <xdr:rowOff>66675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047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0</xdr:row>
      <xdr:rowOff>66675</xdr:rowOff>
    </xdr:from>
    <xdr:to>
      <xdr:col>12</xdr:col>
      <xdr:colOff>523875</xdr:colOff>
      <xdr:row>0</xdr:row>
      <xdr:rowOff>409575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66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0</xdr:row>
      <xdr:rowOff>38100</xdr:rowOff>
    </xdr:from>
    <xdr:to>
      <xdr:col>3</xdr:col>
      <xdr:colOff>666750</xdr:colOff>
      <xdr:row>0</xdr:row>
      <xdr:rowOff>409575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0</xdr:row>
      <xdr:rowOff>66675</xdr:rowOff>
    </xdr:from>
    <xdr:to>
      <xdr:col>12</xdr:col>
      <xdr:colOff>523875</xdr:colOff>
      <xdr:row>0</xdr:row>
      <xdr:rowOff>409575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66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0</xdr:row>
      <xdr:rowOff>28575</xdr:rowOff>
    </xdr:from>
    <xdr:to>
      <xdr:col>3</xdr:col>
      <xdr:colOff>800100</xdr:colOff>
      <xdr:row>0</xdr:row>
      <xdr:rowOff>400050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2857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2</xdr:col>
      <xdr:colOff>161925</xdr:colOff>
      <xdr:row>0</xdr:row>
      <xdr:rowOff>438150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810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104775</xdr:rowOff>
    </xdr:from>
    <xdr:to>
      <xdr:col>11</xdr:col>
      <xdr:colOff>409575</xdr:colOff>
      <xdr:row>1</xdr:row>
      <xdr:rowOff>9525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047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57150</xdr:rowOff>
    </xdr:from>
    <xdr:to>
      <xdr:col>3</xdr:col>
      <xdr:colOff>295275</xdr:colOff>
      <xdr:row>0</xdr:row>
      <xdr:rowOff>428625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1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12</xdr:row>
      <xdr:rowOff>57150</xdr:rowOff>
    </xdr:from>
    <xdr:to>
      <xdr:col>2</xdr:col>
      <xdr:colOff>171450</xdr:colOff>
      <xdr:row>12</xdr:row>
      <xdr:rowOff>457200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85750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12</xdr:row>
      <xdr:rowOff>57150</xdr:rowOff>
    </xdr:from>
    <xdr:to>
      <xdr:col>11</xdr:col>
      <xdr:colOff>428625</xdr:colOff>
      <xdr:row>12</xdr:row>
      <xdr:rowOff>400050</xdr:rowOff>
    </xdr:to>
    <xdr:pic>
      <xdr:nvPicPr>
        <xdr:cNvPr id="5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285750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12</xdr:row>
      <xdr:rowOff>66675</xdr:rowOff>
    </xdr:from>
    <xdr:to>
      <xdr:col>3</xdr:col>
      <xdr:colOff>400050</xdr:colOff>
      <xdr:row>12</xdr:row>
      <xdr:rowOff>438150</xdr:rowOff>
    </xdr:to>
    <xdr:pic>
      <xdr:nvPicPr>
        <xdr:cNvPr id="6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286702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838200</xdr:colOff>
      <xdr:row>0</xdr:row>
      <xdr:rowOff>57150</xdr:rowOff>
    </xdr:from>
    <xdr:to>
      <xdr:col>14</xdr:col>
      <xdr:colOff>295275</xdr:colOff>
      <xdr:row>0</xdr:row>
      <xdr:rowOff>400050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3" name="Obraz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838200</xdr:colOff>
      <xdr:row>0</xdr:row>
      <xdr:rowOff>57150</xdr:rowOff>
    </xdr:from>
    <xdr:to>
      <xdr:col>14</xdr:col>
      <xdr:colOff>295275</xdr:colOff>
      <xdr:row>0</xdr:row>
      <xdr:rowOff>400050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838200</xdr:colOff>
      <xdr:row>0</xdr:row>
      <xdr:rowOff>57150</xdr:rowOff>
    </xdr:from>
    <xdr:to>
      <xdr:col>14</xdr:col>
      <xdr:colOff>295275</xdr:colOff>
      <xdr:row>0</xdr:row>
      <xdr:rowOff>400050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838200</xdr:colOff>
      <xdr:row>0</xdr:row>
      <xdr:rowOff>57150</xdr:rowOff>
    </xdr:from>
    <xdr:to>
      <xdr:col>14</xdr:col>
      <xdr:colOff>295275</xdr:colOff>
      <xdr:row>0</xdr:row>
      <xdr:rowOff>400050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838200</xdr:colOff>
      <xdr:row>0</xdr:row>
      <xdr:rowOff>57150</xdr:rowOff>
    </xdr:from>
    <xdr:to>
      <xdr:col>14</xdr:col>
      <xdr:colOff>295275</xdr:colOff>
      <xdr:row>0</xdr:row>
      <xdr:rowOff>400050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838200</xdr:colOff>
      <xdr:row>0</xdr:row>
      <xdr:rowOff>57150</xdr:rowOff>
    </xdr:from>
    <xdr:to>
      <xdr:col>14</xdr:col>
      <xdr:colOff>295275</xdr:colOff>
      <xdr:row>0</xdr:row>
      <xdr:rowOff>400050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838200</xdr:colOff>
      <xdr:row>0</xdr:row>
      <xdr:rowOff>57150</xdr:rowOff>
    </xdr:from>
    <xdr:to>
      <xdr:col>14</xdr:col>
      <xdr:colOff>295275</xdr:colOff>
      <xdr:row>0</xdr:row>
      <xdr:rowOff>400050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542925</xdr:colOff>
      <xdr:row>0</xdr:row>
      <xdr:rowOff>57150</xdr:rowOff>
    </xdr:from>
    <xdr:to>
      <xdr:col>14</xdr:col>
      <xdr:colOff>333375</xdr:colOff>
      <xdr:row>0</xdr:row>
      <xdr:rowOff>400050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O38"/>
  <sheetViews>
    <sheetView zoomScalePageLayoutView="0" workbookViewId="0" topLeftCell="B1">
      <selection activeCell="D9" sqref="D9"/>
    </sheetView>
  </sheetViews>
  <sheetFormatPr defaultColWidth="9.140625" defaultRowHeight="15"/>
  <cols>
    <col min="4" max="4" width="25.140625" style="0" customWidth="1"/>
    <col min="13" max="13" width="13.140625" style="0" customWidth="1"/>
  </cols>
  <sheetData>
    <row r="1" spans="2:14" ht="45" customHeight="1">
      <c r="B1" s="88" t="s">
        <v>15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4" ht="15">
      <c r="B2" s="30" t="s">
        <v>0</v>
      </c>
      <c r="C2" s="30" t="s">
        <v>1</v>
      </c>
      <c r="D2" s="30" t="s">
        <v>2</v>
      </c>
      <c r="E2" s="51" t="s">
        <v>12</v>
      </c>
      <c r="F2" s="30" t="s">
        <v>3</v>
      </c>
      <c r="G2" s="30" t="s">
        <v>4</v>
      </c>
      <c r="H2" s="30" t="s">
        <v>5</v>
      </c>
      <c r="I2" s="30" t="s">
        <v>6</v>
      </c>
      <c r="J2" s="30" t="s">
        <v>7</v>
      </c>
      <c r="K2" s="30" t="s">
        <v>8</v>
      </c>
      <c r="L2" s="31" t="s">
        <v>13</v>
      </c>
      <c r="M2" s="32" t="s">
        <v>10</v>
      </c>
      <c r="N2" s="33" t="s">
        <v>9</v>
      </c>
    </row>
    <row r="3" spans="2:15" ht="15">
      <c r="B3" s="98">
        <v>1</v>
      </c>
      <c r="C3" s="20">
        <v>2079</v>
      </c>
      <c r="D3" s="7" t="s">
        <v>86</v>
      </c>
      <c r="E3" s="16"/>
      <c r="F3" s="6">
        <v>205</v>
      </c>
      <c r="G3" s="6">
        <v>226</v>
      </c>
      <c r="H3" s="6">
        <v>216</v>
      </c>
      <c r="I3" s="6">
        <v>194</v>
      </c>
      <c r="J3" s="6">
        <v>214</v>
      </c>
      <c r="K3" s="5">
        <v>212</v>
      </c>
      <c r="L3" s="6">
        <f aca="true" t="shared" si="0" ref="L3:L38">SUM(F3+G3+H3+I3+J3+K3)</f>
        <v>1267</v>
      </c>
      <c r="M3" s="86">
        <f>L3+L4+E3</f>
        <v>2427</v>
      </c>
      <c r="N3" s="10">
        <f aca="true" t="shared" si="1" ref="N3:N34">SUM(L3)/6</f>
        <v>211.16666666666666</v>
      </c>
      <c r="O3" s="63"/>
    </row>
    <row r="4" spans="2:15" ht="15">
      <c r="B4" s="98"/>
      <c r="C4" s="20">
        <v>2001</v>
      </c>
      <c r="D4" s="7" t="s">
        <v>85</v>
      </c>
      <c r="E4" s="16"/>
      <c r="F4" s="6">
        <v>143</v>
      </c>
      <c r="G4" s="6">
        <v>191</v>
      </c>
      <c r="H4" s="6">
        <v>165</v>
      </c>
      <c r="I4" s="6">
        <v>196</v>
      </c>
      <c r="J4" s="6">
        <v>232</v>
      </c>
      <c r="K4" s="5">
        <v>233</v>
      </c>
      <c r="L4" s="6">
        <f t="shared" si="0"/>
        <v>1160</v>
      </c>
      <c r="M4" s="87"/>
      <c r="N4" s="10">
        <f t="shared" si="1"/>
        <v>193.33333333333334</v>
      </c>
      <c r="O4" s="63"/>
    </row>
    <row r="5" spans="2:15" ht="15">
      <c r="B5" s="98">
        <v>2</v>
      </c>
      <c r="C5" s="20">
        <v>3014</v>
      </c>
      <c r="D5" s="23" t="s">
        <v>32</v>
      </c>
      <c r="E5" s="16"/>
      <c r="F5" s="5">
        <v>195</v>
      </c>
      <c r="G5" s="5">
        <v>204</v>
      </c>
      <c r="H5" s="5">
        <v>225</v>
      </c>
      <c r="I5" s="5">
        <v>200</v>
      </c>
      <c r="J5" s="5">
        <v>179</v>
      </c>
      <c r="K5" s="5">
        <v>224</v>
      </c>
      <c r="L5" s="6">
        <f t="shared" si="0"/>
        <v>1227</v>
      </c>
      <c r="M5" s="86">
        <f>L5+L6+E5</f>
        <v>2426</v>
      </c>
      <c r="N5" s="10">
        <f t="shared" si="1"/>
        <v>204.5</v>
      </c>
      <c r="O5" s="63"/>
    </row>
    <row r="6" spans="2:15" ht="15">
      <c r="B6" s="98"/>
      <c r="C6" s="20">
        <v>3030</v>
      </c>
      <c r="D6" s="23" t="s">
        <v>77</v>
      </c>
      <c r="E6" s="16"/>
      <c r="F6" s="5">
        <v>203</v>
      </c>
      <c r="G6" s="5">
        <v>235</v>
      </c>
      <c r="H6" s="5">
        <v>176</v>
      </c>
      <c r="I6" s="5">
        <v>177</v>
      </c>
      <c r="J6" s="5">
        <v>185</v>
      </c>
      <c r="K6" s="5">
        <v>223</v>
      </c>
      <c r="L6" s="6">
        <f t="shared" si="0"/>
        <v>1199</v>
      </c>
      <c r="M6" s="87"/>
      <c r="N6" s="10">
        <f t="shared" si="1"/>
        <v>199.83333333333334</v>
      </c>
      <c r="O6" s="63"/>
    </row>
    <row r="7" spans="2:15" ht="15">
      <c r="B7" s="89">
        <v>3</v>
      </c>
      <c r="C7" s="20">
        <v>1316</v>
      </c>
      <c r="D7" s="23" t="s">
        <v>93</v>
      </c>
      <c r="E7" s="16"/>
      <c r="F7" s="5">
        <v>169</v>
      </c>
      <c r="G7" s="5">
        <v>183</v>
      </c>
      <c r="H7" s="5">
        <v>214</v>
      </c>
      <c r="I7" s="5">
        <v>197</v>
      </c>
      <c r="J7" s="5">
        <v>182</v>
      </c>
      <c r="K7" s="5">
        <v>233</v>
      </c>
      <c r="L7" s="6">
        <f t="shared" si="0"/>
        <v>1178</v>
      </c>
      <c r="M7" s="86">
        <f>L7+L8+E7</f>
        <v>2336</v>
      </c>
      <c r="N7" s="10">
        <f t="shared" si="1"/>
        <v>196.33333333333334</v>
      </c>
      <c r="O7" s="63"/>
    </row>
    <row r="8" spans="2:15" ht="15">
      <c r="B8" s="89"/>
      <c r="C8" s="20">
        <v>1249</v>
      </c>
      <c r="D8" s="23" t="s">
        <v>92</v>
      </c>
      <c r="E8" s="16"/>
      <c r="F8" s="5">
        <v>158</v>
      </c>
      <c r="G8" s="5">
        <v>212</v>
      </c>
      <c r="H8" s="5">
        <v>194</v>
      </c>
      <c r="I8" s="5">
        <v>202</v>
      </c>
      <c r="J8" s="5">
        <v>200</v>
      </c>
      <c r="K8" s="5">
        <v>192</v>
      </c>
      <c r="L8" s="6">
        <f t="shared" si="0"/>
        <v>1158</v>
      </c>
      <c r="M8" s="87"/>
      <c r="N8" s="10">
        <f t="shared" si="1"/>
        <v>193</v>
      </c>
      <c r="O8" s="63"/>
    </row>
    <row r="9" spans="2:15" ht="15">
      <c r="B9" s="92">
        <v>4</v>
      </c>
      <c r="C9" s="20">
        <v>2627</v>
      </c>
      <c r="D9" s="23" t="s">
        <v>56</v>
      </c>
      <c r="E9" s="44"/>
      <c r="F9" s="5">
        <v>194</v>
      </c>
      <c r="G9" s="5">
        <v>176</v>
      </c>
      <c r="H9" s="5">
        <v>217</v>
      </c>
      <c r="I9" s="5">
        <v>203</v>
      </c>
      <c r="J9" s="5">
        <v>268</v>
      </c>
      <c r="K9" s="5">
        <v>201</v>
      </c>
      <c r="L9" s="6">
        <f t="shared" si="0"/>
        <v>1259</v>
      </c>
      <c r="M9" s="86">
        <f>L9+L10+E9</f>
        <v>2321</v>
      </c>
      <c r="N9" s="36">
        <f t="shared" si="1"/>
        <v>209.83333333333334</v>
      </c>
      <c r="O9" s="63"/>
    </row>
    <row r="10" spans="2:15" ht="15">
      <c r="B10" s="93"/>
      <c r="C10" s="20">
        <v>2331</v>
      </c>
      <c r="D10" s="23" t="s">
        <v>58</v>
      </c>
      <c r="E10" s="16"/>
      <c r="F10" s="5">
        <v>173</v>
      </c>
      <c r="G10" s="5">
        <v>160</v>
      </c>
      <c r="H10" s="5">
        <v>168</v>
      </c>
      <c r="I10" s="5">
        <v>150</v>
      </c>
      <c r="J10" s="5">
        <v>213</v>
      </c>
      <c r="K10" s="5">
        <v>198</v>
      </c>
      <c r="L10" s="6">
        <f t="shared" si="0"/>
        <v>1062</v>
      </c>
      <c r="M10" s="87"/>
      <c r="N10" s="10">
        <f t="shared" si="1"/>
        <v>177</v>
      </c>
      <c r="O10" s="63"/>
    </row>
    <row r="11" spans="2:15" ht="15">
      <c r="B11" s="90">
        <v>5</v>
      </c>
      <c r="C11" s="20">
        <v>2244</v>
      </c>
      <c r="D11" s="23" t="s">
        <v>74</v>
      </c>
      <c r="E11" s="16"/>
      <c r="F11" s="5">
        <v>209</v>
      </c>
      <c r="G11" s="5">
        <v>222</v>
      </c>
      <c r="H11" s="5">
        <v>156</v>
      </c>
      <c r="I11" s="5">
        <v>196</v>
      </c>
      <c r="J11" s="5">
        <v>200</v>
      </c>
      <c r="K11" s="5">
        <v>204</v>
      </c>
      <c r="L11" s="6">
        <f t="shared" si="0"/>
        <v>1187</v>
      </c>
      <c r="M11" s="86">
        <f>L11+L12+E11</f>
        <v>2303</v>
      </c>
      <c r="N11" s="10">
        <f t="shared" si="1"/>
        <v>197.83333333333334</v>
      </c>
      <c r="O11" s="63"/>
    </row>
    <row r="12" spans="2:15" ht="15">
      <c r="B12" s="91"/>
      <c r="C12" s="20">
        <v>1857</v>
      </c>
      <c r="D12" s="23" t="s">
        <v>121</v>
      </c>
      <c r="E12" s="16"/>
      <c r="F12" s="5">
        <v>178</v>
      </c>
      <c r="G12" s="5">
        <v>213</v>
      </c>
      <c r="H12" s="5">
        <v>219</v>
      </c>
      <c r="I12" s="5">
        <v>181</v>
      </c>
      <c r="J12" s="5">
        <v>168</v>
      </c>
      <c r="K12" s="5">
        <v>157</v>
      </c>
      <c r="L12" s="6">
        <f t="shared" si="0"/>
        <v>1116</v>
      </c>
      <c r="M12" s="87"/>
      <c r="N12" s="10">
        <f t="shared" si="1"/>
        <v>186</v>
      </c>
      <c r="O12" s="63"/>
    </row>
    <row r="13" spans="2:15" ht="15">
      <c r="B13" s="90">
        <v>6</v>
      </c>
      <c r="C13" s="20">
        <v>3014</v>
      </c>
      <c r="D13" s="23" t="s">
        <v>32</v>
      </c>
      <c r="E13" s="16"/>
      <c r="F13" s="5">
        <v>151</v>
      </c>
      <c r="G13" s="5">
        <v>154</v>
      </c>
      <c r="H13" s="5">
        <v>209</v>
      </c>
      <c r="I13" s="5">
        <v>171</v>
      </c>
      <c r="J13" s="5">
        <v>220</v>
      </c>
      <c r="K13" s="5">
        <v>183</v>
      </c>
      <c r="L13" s="6">
        <f t="shared" si="0"/>
        <v>1088</v>
      </c>
      <c r="M13" s="86">
        <f>L13+L14+E13</f>
        <v>2293</v>
      </c>
      <c r="N13" s="10">
        <f t="shared" si="1"/>
        <v>181.33333333333334</v>
      </c>
      <c r="O13" s="63"/>
    </row>
    <row r="14" spans="2:15" ht="15">
      <c r="B14" s="91"/>
      <c r="C14" s="20">
        <v>3076</v>
      </c>
      <c r="D14" s="23" t="s">
        <v>31</v>
      </c>
      <c r="E14" s="16"/>
      <c r="F14" s="5">
        <v>162</v>
      </c>
      <c r="G14" s="5">
        <v>183</v>
      </c>
      <c r="H14" s="5">
        <v>234</v>
      </c>
      <c r="I14" s="5">
        <v>191</v>
      </c>
      <c r="J14" s="5">
        <v>244</v>
      </c>
      <c r="K14" s="5">
        <v>191</v>
      </c>
      <c r="L14" s="6">
        <f t="shared" si="0"/>
        <v>1205</v>
      </c>
      <c r="M14" s="87"/>
      <c r="N14" s="10">
        <f t="shared" si="1"/>
        <v>200.83333333333334</v>
      </c>
      <c r="O14" s="63"/>
    </row>
    <row r="15" spans="2:15" ht="15">
      <c r="B15" s="90">
        <v>7</v>
      </c>
      <c r="C15" s="20">
        <v>1613</v>
      </c>
      <c r="D15" s="23" t="s">
        <v>95</v>
      </c>
      <c r="E15" s="16"/>
      <c r="F15" s="5">
        <v>161</v>
      </c>
      <c r="G15" s="5">
        <v>203</v>
      </c>
      <c r="H15" s="5">
        <v>204</v>
      </c>
      <c r="I15" s="5">
        <v>194</v>
      </c>
      <c r="J15" s="5">
        <v>155</v>
      </c>
      <c r="K15" s="5">
        <v>198</v>
      </c>
      <c r="L15" s="6">
        <f t="shared" si="0"/>
        <v>1115</v>
      </c>
      <c r="M15" s="86">
        <f>L15+L16+E15</f>
        <v>2279</v>
      </c>
      <c r="N15" s="10">
        <f t="shared" si="1"/>
        <v>185.83333333333334</v>
      </c>
      <c r="O15" s="63"/>
    </row>
    <row r="16" spans="2:15" ht="15">
      <c r="B16" s="91"/>
      <c r="C16" s="20">
        <v>2331</v>
      </c>
      <c r="D16" s="23" t="s">
        <v>58</v>
      </c>
      <c r="E16" s="16"/>
      <c r="F16" s="5">
        <v>182</v>
      </c>
      <c r="G16" s="5">
        <v>164</v>
      </c>
      <c r="H16" s="5">
        <v>209</v>
      </c>
      <c r="I16" s="5">
        <v>178</v>
      </c>
      <c r="J16" s="5">
        <v>204</v>
      </c>
      <c r="K16" s="5">
        <v>227</v>
      </c>
      <c r="L16" s="6">
        <f t="shared" si="0"/>
        <v>1164</v>
      </c>
      <c r="M16" s="87"/>
      <c r="N16" s="10">
        <f t="shared" si="1"/>
        <v>194</v>
      </c>
      <c r="O16" s="63"/>
    </row>
    <row r="17" spans="2:15" ht="15">
      <c r="B17" s="90">
        <v>8</v>
      </c>
      <c r="C17" s="20">
        <v>1857</v>
      </c>
      <c r="D17" s="23" t="s">
        <v>121</v>
      </c>
      <c r="E17" s="16"/>
      <c r="F17" s="5">
        <v>172</v>
      </c>
      <c r="G17" s="5">
        <v>200</v>
      </c>
      <c r="H17" s="5">
        <v>222</v>
      </c>
      <c r="I17" s="5">
        <v>189</v>
      </c>
      <c r="J17" s="5">
        <v>195</v>
      </c>
      <c r="K17" s="5">
        <v>218</v>
      </c>
      <c r="L17" s="6">
        <f t="shared" si="0"/>
        <v>1196</v>
      </c>
      <c r="M17" s="86">
        <f>L17+L18+E17</f>
        <v>2249</v>
      </c>
      <c r="N17" s="10">
        <f t="shared" si="1"/>
        <v>199.33333333333334</v>
      </c>
      <c r="O17" s="63"/>
    </row>
    <row r="18" spans="2:15" ht="15">
      <c r="B18" s="91"/>
      <c r="C18" s="20">
        <v>3030</v>
      </c>
      <c r="D18" s="23" t="s">
        <v>77</v>
      </c>
      <c r="E18" s="16"/>
      <c r="F18" s="5">
        <v>212</v>
      </c>
      <c r="G18" s="5">
        <v>162</v>
      </c>
      <c r="H18" s="5">
        <v>197</v>
      </c>
      <c r="I18" s="5">
        <v>135</v>
      </c>
      <c r="J18" s="5">
        <v>201</v>
      </c>
      <c r="K18" s="5">
        <v>146</v>
      </c>
      <c r="L18" s="6">
        <f t="shared" si="0"/>
        <v>1053</v>
      </c>
      <c r="M18" s="87"/>
      <c r="N18" s="10">
        <f t="shared" si="1"/>
        <v>175.5</v>
      </c>
      <c r="O18" s="63"/>
    </row>
    <row r="19" spans="2:15" ht="15">
      <c r="B19" s="90">
        <v>9</v>
      </c>
      <c r="C19" s="20">
        <v>738</v>
      </c>
      <c r="D19" s="23" t="s">
        <v>114</v>
      </c>
      <c r="E19" s="16"/>
      <c r="F19" s="5">
        <v>240</v>
      </c>
      <c r="G19" s="5">
        <v>214</v>
      </c>
      <c r="H19" s="5">
        <v>177</v>
      </c>
      <c r="I19" s="5">
        <v>167</v>
      </c>
      <c r="J19" s="5">
        <v>243</v>
      </c>
      <c r="K19" s="5">
        <v>251</v>
      </c>
      <c r="L19" s="6">
        <f t="shared" si="0"/>
        <v>1292</v>
      </c>
      <c r="M19" s="86">
        <f>L19+L20+E19</f>
        <v>2245</v>
      </c>
      <c r="N19" s="10">
        <f t="shared" si="1"/>
        <v>215.33333333333334</v>
      </c>
      <c r="O19" s="63"/>
    </row>
    <row r="20" spans="2:15" ht="15">
      <c r="B20" s="91"/>
      <c r="C20" s="20">
        <v>2157</v>
      </c>
      <c r="D20" s="23" t="s">
        <v>78</v>
      </c>
      <c r="E20" s="16"/>
      <c r="F20" s="5">
        <v>192</v>
      </c>
      <c r="G20" s="5">
        <v>121</v>
      </c>
      <c r="H20" s="5">
        <v>120</v>
      </c>
      <c r="I20" s="5">
        <v>143</v>
      </c>
      <c r="J20" s="5">
        <v>193</v>
      </c>
      <c r="K20" s="5">
        <v>184</v>
      </c>
      <c r="L20" s="6">
        <f t="shared" si="0"/>
        <v>953</v>
      </c>
      <c r="M20" s="87"/>
      <c r="N20" s="10">
        <f t="shared" si="1"/>
        <v>158.83333333333334</v>
      </c>
      <c r="O20" s="63"/>
    </row>
    <row r="21" spans="2:15" ht="15">
      <c r="B21" s="90">
        <v>10</v>
      </c>
      <c r="C21" s="20">
        <v>203</v>
      </c>
      <c r="D21" s="23" t="s">
        <v>83</v>
      </c>
      <c r="E21" s="16"/>
      <c r="F21" s="5">
        <v>225</v>
      </c>
      <c r="G21" s="5">
        <v>200</v>
      </c>
      <c r="H21" s="5">
        <v>138</v>
      </c>
      <c r="I21" s="5">
        <v>185</v>
      </c>
      <c r="J21" s="5">
        <v>163</v>
      </c>
      <c r="K21" s="5">
        <v>210</v>
      </c>
      <c r="L21" s="6">
        <f t="shared" si="0"/>
        <v>1121</v>
      </c>
      <c r="M21" s="86">
        <f>L21+L22+E21</f>
        <v>2242</v>
      </c>
      <c r="N21" s="10">
        <f t="shared" si="1"/>
        <v>186.83333333333334</v>
      </c>
      <c r="O21" s="63"/>
    </row>
    <row r="22" spans="2:15" ht="15">
      <c r="B22" s="91"/>
      <c r="C22" s="20">
        <v>169</v>
      </c>
      <c r="D22" s="23" t="s">
        <v>29</v>
      </c>
      <c r="E22" s="16"/>
      <c r="F22" s="5">
        <v>181</v>
      </c>
      <c r="G22" s="5">
        <v>192</v>
      </c>
      <c r="H22" s="5">
        <v>181</v>
      </c>
      <c r="I22" s="5">
        <v>167</v>
      </c>
      <c r="J22" s="5">
        <v>199</v>
      </c>
      <c r="K22" s="5">
        <v>201</v>
      </c>
      <c r="L22" s="6">
        <f t="shared" si="0"/>
        <v>1121</v>
      </c>
      <c r="M22" s="87"/>
      <c r="N22" s="10">
        <f t="shared" si="1"/>
        <v>186.83333333333334</v>
      </c>
      <c r="O22" s="63"/>
    </row>
    <row r="23" spans="2:15" ht="15">
      <c r="B23" s="90">
        <v>11</v>
      </c>
      <c r="C23" s="20">
        <v>52</v>
      </c>
      <c r="D23" s="23" t="s">
        <v>110</v>
      </c>
      <c r="E23" s="16"/>
      <c r="F23" s="5">
        <v>167</v>
      </c>
      <c r="G23" s="5">
        <v>189</v>
      </c>
      <c r="H23" s="5">
        <v>147</v>
      </c>
      <c r="I23" s="5">
        <v>138</v>
      </c>
      <c r="J23" s="5">
        <v>166</v>
      </c>
      <c r="K23" s="5">
        <v>145</v>
      </c>
      <c r="L23" s="6">
        <f t="shared" si="0"/>
        <v>952</v>
      </c>
      <c r="M23" s="86">
        <f>L23+L24+E23</f>
        <v>2222</v>
      </c>
      <c r="N23" s="10">
        <f t="shared" si="1"/>
        <v>158.66666666666666</v>
      </c>
      <c r="O23" s="63"/>
    </row>
    <row r="24" spans="2:15" ht="15">
      <c r="B24" s="91"/>
      <c r="C24" s="20">
        <v>2959</v>
      </c>
      <c r="D24" s="23" t="s">
        <v>33</v>
      </c>
      <c r="E24" s="16"/>
      <c r="F24" s="5">
        <v>215</v>
      </c>
      <c r="G24" s="5">
        <v>206</v>
      </c>
      <c r="H24" s="5">
        <v>290</v>
      </c>
      <c r="I24" s="5">
        <v>178</v>
      </c>
      <c r="J24" s="5">
        <v>212</v>
      </c>
      <c r="K24" s="5">
        <v>169</v>
      </c>
      <c r="L24" s="6">
        <f t="shared" si="0"/>
        <v>1270</v>
      </c>
      <c r="M24" s="87"/>
      <c r="N24" s="10">
        <f t="shared" si="1"/>
        <v>211.66666666666666</v>
      </c>
      <c r="O24" s="63"/>
    </row>
    <row r="25" spans="2:15" ht="15">
      <c r="B25" s="90">
        <v>12</v>
      </c>
      <c r="C25" s="20">
        <v>88</v>
      </c>
      <c r="D25" s="23" t="s">
        <v>116</v>
      </c>
      <c r="E25" s="16"/>
      <c r="F25" s="5">
        <v>197</v>
      </c>
      <c r="G25" s="5">
        <v>167</v>
      </c>
      <c r="H25" s="5">
        <v>187</v>
      </c>
      <c r="I25" s="5">
        <v>137</v>
      </c>
      <c r="J25" s="5">
        <v>165</v>
      </c>
      <c r="K25" s="5">
        <v>192</v>
      </c>
      <c r="L25" s="6">
        <f t="shared" si="0"/>
        <v>1045</v>
      </c>
      <c r="M25" s="86">
        <f>L25+L26+E25</f>
        <v>2210</v>
      </c>
      <c r="N25" s="10">
        <f t="shared" si="1"/>
        <v>174.16666666666666</v>
      </c>
      <c r="O25" s="63"/>
    </row>
    <row r="26" spans="2:15" ht="15">
      <c r="B26" s="91"/>
      <c r="C26" s="20">
        <v>2248</v>
      </c>
      <c r="D26" s="23" t="s">
        <v>46</v>
      </c>
      <c r="E26" s="16"/>
      <c r="F26" s="5">
        <v>179</v>
      </c>
      <c r="G26" s="5">
        <v>203</v>
      </c>
      <c r="H26" s="5">
        <v>172</v>
      </c>
      <c r="I26" s="5">
        <v>213</v>
      </c>
      <c r="J26" s="5">
        <v>215</v>
      </c>
      <c r="K26" s="5">
        <v>183</v>
      </c>
      <c r="L26" s="6">
        <f t="shared" si="0"/>
        <v>1165</v>
      </c>
      <c r="M26" s="87"/>
      <c r="N26" s="10">
        <f t="shared" si="1"/>
        <v>194.16666666666666</v>
      </c>
      <c r="O26" s="63"/>
    </row>
    <row r="27" spans="2:15" ht="15">
      <c r="B27" s="90">
        <v>13</v>
      </c>
      <c r="C27" s="20">
        <v>2244</v>
      </c>
      <c r="D27" s="23" t="s">
        <v>74</v>
      </c>
      <c r="E27" s="16"/>
      <c r="F27" s="5">
        <v>164</v>
      </c>
      <c r="G27" s="5">
        <v>178</v>
      </c>
      <c r="H27" s="5">
        <v>194</v>
      </c>
      <c r="I27" s="5">
        <v>190</v>
      </c>
      <c r="J27" s="5">
        <v>216</v>
      </c>
      <c r="K27" s="5">
        <v>220</v>
      </c>
      <c r="L27" s="6">
        <f t="shared" si="0"/>
        <v>1162</v>
      </c>
      <c r="M27" s="86">
        <f>L27+L28+E27</f>
        <v>2199</v>
      </c>
      <c r="N27" s="10">
        <f t="shared" si="1"/>
        <v>193.66666666666666</v>
      </c>
      <c r="O27" s="63"/>
    </row>
    <row r="28" spans="2:15" ht="15">
      <c r="B28" s="91"/>
      <c r="C28" s="20">
        <v>3030</v>
      </c>
      <c r="D28" s="23" t="s">
        <v>77</v>
      </c>
      <c r="E28" s="16"/>
      <c r="F28" s="5">
        <v>160</v>
      </c>
      <c r="G28" s="5">
        <v>186</v>
      </c>
      <c r="H28" s="5">
        <v>164</v>
      </c>
      <c r="I28" s="5">
        <v>159</v>
      </c>
      <c r="J28" s="5">
        <v>148</v>
      </c>
      <c r="K28" s="5">
        <v>220</v>
      </c>
      <c r="L28" s="6">
        <f t="shared" si="0"/>
        <v>1037</v>
      </c>
      <c r="M28" s="87"/>
      <c r="N28" s="10">
        <f t="shared" si="1"/>
        <v>172.83333333333334</v>
      </c>
      <c r="O28" s="63"/>
    </row>
    <row r="29" spans="2:15" ht="15">
      <c r="B29" s="90">
        <v>14</v>
      </c>
      <c r="C29" s="20">
        <v>2919</v>
      </c>
      <c r="D29" s="23" t="s">
        <v>50</v>
      </c>
      <c r="E29" s="16"/>
      <c r="F29" s="5">
        <v>185</v>
      </c>
      <c r="G29" s="5">
        <v>204</v>
      </c>
      <c r="H29" s="5">
        <v>161</v>
      </c>
      <c r="I29" s="5">
        <v>201</v>
      </c>
      <c r="J29" s="5">
        <v>143</v>
      </c>
      <c r="K29" s="5">
        <v>185</v>
      </c>
      <c r="L29" s="6">
        <f t="shared" si="0"/>
        <v>1079</v>
      </c>
      <c r="M29" s="86">
        <f>L29+L30+E29</f>
        <v>2192</v>
      </c>
      <c r="N29" s="10">
        <f t="shared" si="1"/>
        <v>179.83333333333334</v>
      </c>
      <c r="O29" s="63"/>
    </row>
    <row r="30" spans="2:15" ht="15">
      <c r="B30" s="91"/>
      <c r="C30" s="20">
        <v>2121</v>
      </c>
      <c r="D30" s="23" t="s">
        <v>59</v>
      </c>
      <c r="E30" s="16"/>
      <c r="F30" s="5">
        <v>207</v>
      </c>
      <c r="G30" s="5">
        <v>196</v>
      </c>
      <c r="H30" s="5">
        <v>222</v>
      </c>
      <c r="I30" s="5">
        <v>140</v>
      </c>
      <c r="J30" s="5">
        <v>157</v>
      </c>
      <c r="K30" s="5">
        <v>191</v>
      </c>
      <c r="L30" s="6">
        <f t="shared" si="0"/>
        <v>1113</v>
      </c>
      <c r="M30" s="87"/>
      <c r="N30" s="10">
        <f t="shared" si="1"/>
        <v>185.5</v>
      </c>
      <c r="O30" s="63"/>
    </row>
    <row r="31" spans="2:15" ht="15">
      <c r="B31" s="90">
        <v>15</v>
      </c>
      <c r="C31" s="20">
        <v>860</v>
      </c>
      <c r="D31" s="7" t="s">
        <v>90</v>
      </c>
      <c r="E31" s="16"/>
      <c r="F31" s="6">
        <v>202</v>
      </c>
      <c r="G31" s="6">
        <v>171</v>
      </c>
      <c r="H31" s="6">
        <v>172</v>
      </c>
      <c r="I31" s="6">
        <v>154</v>
      </c>
      <c r="J31" s="6">
        <v>149</v>
      </c>
      <c r="K31" s="5">
        <v>152</v>
      </c>
      <c r="L31" s="6">
        <f t="shared" si="0"/>
        <v>1000</v>
      </c>
      <c r="M31" s="86">
        <f>L31+L32+E31</f>
        <v>2118</v>
      </c>
      <c r="N31" s="10">
        <f t="shared" si="1"/>
        <v>166.66666666666666</v>
      </c>
      <c r="O31" s="63"/>
    </row>
    <row r="32" spans="2:15" ht="15">
      <c r="B32" s="91"/>
      <c r="C32" s="20">
        <v>169</v>
      </c>
      <c r="D32" s="7" t="s">
        <v>29</v>
      </c>
      <c r="E32" s="16"/>
      <c r="F32" s="6">
        <v>183</v>
      </c>
      <c r="G32" s="6">
        <v>185</v>
      </c>
      <c r="H32" s="6">
        <v>169</v>
      </c>
      <c r="I32" s="6">
        <v>191</v>
      </c>
      <c r="J32" s="6">
        <v>221</v>
      </c>
      <c r="K32" s="5">
        <v>169</v>
      </c>
      <c r="L32" s="6">
        <f t="shared" si="0"/>
        <v>1118</v>
      </c>
      <c r="M32" s="87"/>
      <c r="N32" s="10">
        <f t="shared" si="1"/>
        <v>186.33333333333334</v>
      </c>
      <c r="O32" s="63"/>
    </row>
    <row r="33" spans="2:15" ht="15">
      <c r="B33" s="90">
        <v>16</v>
      </c>
      <c r="C33" s="20">
        <v>2120</v>
      </c>
      <c r="D33" s="23" t="s">
        <v>43</v>
      </c>
      <c r="E33" s="16"/>
      <c r="F33" s="5">
        <v>205</v>
      </c>
      <c r="G33" s="5">
        <v>136</v>
      </c>
      <c r="H33" s="5">
        <v>173</v>
      </c>
      <c r="I33" s="5">
        <v>122</v>
      </c>
      <c r="J33" s="5">
        <v>202</v>
      </c>
      <c r="K33" s="5">
        <v>136</v>
      </c>
      <c r="L33" s="6">
        <f t="shared" si="0"/>
        <v>974</v>
      </c>
      <c r="M33" s="86">
        <f>L33+L34+E33</f>
        <v>2066</v>
      </c>
      <c r="N33" s="10">
        <f t="shared" si="1"/>
        <v>162.33333333333334</v>
      </c>
      <c r="O33" s="63"/>
    </row>
    <row r="34" spans="2:15" ht="15">
      <c r="B34" s="91"/>
      <c r="C34" s="20">
        <v>2121</v>
      </c>
      <c r="D34" s="23" t="s">
        <v>42</v>
      </c>
      <c r="E34" s="16"/>
      <c r="F34" s="5">
        <v>145</v>
      </c>
      <c r="G34" s="5">
        <v>201</v>
      </c>
      <c r="H34" s="5">
        <v>183</v>
      </c>
      <c r="I34" s="5">
        <v>180</v>
      </c>
      <c r="J34" s="5">
        <v>181</v>
      </c>
      <c r="K34" s="5">
        <v>202</v>
      </c>
      <c r="L34" s="6">
        <f t="shared" si="0"/>
        <v>1092</v>
      </c>
      <c r="M34" s="87"/>
      <c r="N34" s="10">
        <f t="shared" si="1"/>
        <v>182</v>
      </c>
      <c r="O34" s="63"/>
    </row>
    <row r="35" spans="2:15" ht="15">
      <c r="B35" s="90">
        <v>17</v>
      </c>
      <c r="C35" s="20">
        <v>1854</v>
      </c>
      <c r="D35" s="23" t="s">
        <v>57</v>
      </c>
      <c r="E35" s="16"/>
      <c r="F35" s="5">
        <v>137</v>
      </c>
      <c r="G35" s="5">
        <v>174</v>
      </c>
      <c r="H35" s="5">
        <v>180</v>
      </c>
      <c r="I35" s="5">
        <v>192</v>
      </c>
      <c r="J35" s="5">
        <v>162</v>
      </c>
      <c r="K35" s="5">
        <v>189</v>
      </c>
      <c r="L35" s="6">
        <f t="shared" si="0"/>
        <v>1034</v>
      </c>
      <c r="M35" s="86">
        <f>L35+L36+E35</f>
        <v>2018</v>
      </c>
      <c r="N35" s="10">
        <f>SUM(L35)/6</f>
        <v>172.33333333333334</v>
      </c>
      <c r="O35" s="63"/>
    </row>
    <row r="36" spans="2:15" ht="15">
      <c r="B36" s="91"/>
      <c r="C36" s="20">
        <v>2051</v>
      </c>
      <c r="D36" s="23" t="s">
        <v>76</v>
      </c>
      <c r="E36" s="16"/>
      <c r="F36" s="5">
        <v>181</v>
      </c>
      <c r="G36" s="5">
        <v>139</v>
      </c>
      <c r="H36" s="5">
        <v>180</v>
      </c>
      <c r="I36" s="5">
        <v>137</v>
      </c>
      <c r="J36" s="5">
        <v>150</v>
      </c>
      <c r="K36" s="5">
        <v>197</v>
      </c>
      <c r="L36" s="6">
        <f t="shared" si="0"/>
        <v>984</v>
      </c>
      <c r="M36" s="87"/>
      <c r="N36" s="10">
        <f>SUM(L36)/6</f>
        <v>164</v>
      </c>
      <c r="O36" s="63"/>
    </row>
    <row r="37" spans="2:15" ht="15">
      <c r="B37" s="90">
        <v>18</v>
      </c>
      <c r="C37" s="20">
        <v>1854</v>
      </c>
      <c r="D37" s="7" t="s">
        <v>57</v>
      </c>
      <c r="E37" s="16"/>
      <c r="F37" s="6">
        <v>147</v>
      </c>
      <c r="G37" s="6">
        <v>167</v>
      </c>
      <c r="H37" s="6">
        <v>179</v>
      </c>
      <c r="I37" s="6">
        <v>213</v>
      </c>
      <c r="J37" s="6">
        <v>152</v>
      </c>
      <c r="K37" s="5">
        <v>145</v>
      </c>
      <c r="L37" s="6">
        <f t="shared" si="0"/>
        <v>1003</v>
      </c>
      <c r="M37" s="86">
        <f>L37+L38+E37</f>
        <v>1943</v>
      </c>
      <c r="N37" s="10">
        <f>SUM(L37)/6</f>
        <v>167.16666666666666</v>
      </c>
      <c r="O37" s="63"/>
    </row>
    <row r="38" spans="2:15" ht="15">
      <c r="B38" s="91"/>
      <c r="C38" s="20">
        <v>1857</v>
      </c>
      <c r="D38" s="7" t="s">
        <v>121</v>
      </c>
      <c r="E38" s="16"/>
      <c r="F38" s="6">
        <v>201</v>
      </c>
      <c r="G38" s="6">
        <v>191</v>
      </c>
      <c r="H38" s="6">
        <v>161</v>
      </c>
      <c r="I38" s="6">
        <v>217</v>
      </c>
      <c r="J38" s="6">
        <v>170</v>
      </c>
      <c r="K38" s="5"/>
      <c r="L38" s="6">
        <f t="shared" si="0"/>
        <v>940</v>
      </c>
      <c r="M38" s="87"/>
      <c r="N38" s="10">
        <f>SUM(L38)/6</f>
        <v>156.66666666666666</v>
      </c>
      <c r="O38" s="63"/>
    </row>
  </sheetData>
  <sheetProtection/>
  <mergeCells count="37">
    <mergeCell ref="B37:B38"/>
    <mergeCell ref="B29:B30"/>
    <mergeCell ref="B31:B32"/>
    <mergeCell ref="B33:B34"/>
    <mergeCell ref="B23:B24"/>
    <mergeCell ref="B25:B26"/>
    <mergeCell ref="B35:B36"/>
    <mergeCell ref="B21:B22"/>
    <mergeCell ref="B7:B8"/>
    <mergeCell ref="B9:B10"/>
    <mergeCell ref="B11:B12"/>
    <mergeCell ref="B13:B14"/>
    <mergeCell ref="B27:B28"/>
    <mergeCell ref="B1:N1"/>
    <mergeCell ref="B3:B4"/>
    <mergeCell ref="B5:B6"/>
    <mergeCell ref="B15:B16"/>
    <mergeCell ref="B17:B18"/>
    <mergeCell ref="B19:B20"/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35:M36"/>
    <mergeCell ref="M37:M38"/>
    <mergeCell ref="M23:M24"/>
    <mergeCell ref="M25:M26"/>
    <mergeCell ref="M27:M28"/>
    <mergeCell ref="M29:M30"/>
    <mergeCell ref="M31:M32"/>
    <mergeCell ref="M33:M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N28"/>
  <sheetViews>
    <sheetView zoomScalePageLayoutView="0" workbookViewId="0" topLeftCell="A1">
      <selection activeCell="Q14" sqref="Q14"/>
    </sheetView>
  </sheetViews>
  <sheetFormatPr defaultColWidth="5.5742187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4.57421875" style="0" customWidth="1"/>
    <col min="6" max="6" width="6.57421875" style="0" customWidth="1"/>
    <col min="7" max="7" width="9.00390625" style="0" customWidth="1"/>
    <col min="8" max="8" width="7.28125" style="0" customWidth="1"/>
    <col min="9" max="9" width="7.57421875" style="0" customWidth="1"/>
    <col min="10" max="10" width="7.421875" style="0" customWidth="1"/>
    <col min="11" max="11" width="7.7109375" style="0" customWidth="1"/>
    <col min="12" max="12" width="9.140625" style="0" customWidth="1"/>
    <col min="13" max="13" width="13.140625" style="0" customWidth="1"/>
    <col min="14" max="14" width="10.28125" style="0" customWidth="1"/>
    <col min="15" max="255" width="9.140625" style="0" customWidth="1"/>
  </cols>
  <sheetData>
    <row r="1" spans="2:14" ht="34.5" customHeight="1">
      <c r="B1" s="95" t="s">
        <v>20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35.25" customHeight="1">
      <c r="B2" s="21" t="s">
        <v>0</v>
      </c>
      <c r="C2" s="29" t="s">
        <v>1</v>
      </c>
      <c r="D2" s="29" t="s">
        <v>2</v>
      </c>
      <c r="E2" s="56" t="s">
        <v>16</v>
      </c>
      <c r="F2" s="56" t="s">
        <v>12</v>
      </c>
      <c r="G2" s="17" t="s">
        <v>14</v>
      </c>
      <c r="H2" s="29" t="s">
        <v>3</v>
      </c>
      <c r="I2" s="29" t="s">
        <v>4</v>
      </c>
      <c r="J2" s="29" t="s">
        <v>5</v>
      </c>
      <c r="K2" s="29" t="s">
        <v>6</v>
      </c>
      <c r="L2" s="15" t="s">
        <v>13</v>
      </c>
      <c r="M2" s="14" t="s">
        <v>10</v>
      </c>
      <c r="N2" s="18" t="s">
        <v>9</v>
      </c>
    </row>
    <row r="3" spans="2:14" ht="15">
      <c r="B3" s="20">
        <v>1</v>
      </c>
      <c r="C3" s="6">
        <f>'ELIM.B'!C4</f>
        <v>1774</v>
      </c>
      <c r="D3" s="7" t="str">
        <f>'ELIM.B'!D4</f>
        <v>ŻURAWIK JUREK</v>
      </c>
      <c r="E3" s="28" t="str">
        <f>'ELIM.B'!E4</f>
        <v>B</v>
      </c>
      <c r="F3" s="27">
        <f>'ELIM.B'!F4</f>
        <v>0</v>
      </c>
      <c r="G3" s="80">
        <v>546</v>
      </c>
      <c r="H3" s="6">
        <v>203</v>
      </c>
      <c r="I3" s="6">
        <v>185</v>
      </c>
      <c r="J3" s="6">
        <v>190</v>
      </c>
      <c r="K3" s="6">
        <v>193</v>
      </c>
      <c r="L3" s="81">
        <f aca="true" t="shared" si="0" ref="L3:L10">SUM(H3:K3)+(G3)</f>
        <v>1317</v>
      </c>
      <c r="M3" s="80">
        <f aca="true" t="shared" si="1" ref="M3:M10">SUM(L3)+F3*4</f>
        <v>1317</v>
      </c>
      <c r="N3" s="19">
        <f aca="true" t="shared" si="2" ref="N3:N10">SUM(H3:K3)/4</f>
        <v>192.75</v>
      </c>
    </row>
    <row r="4" spans="2:14" ht="15">
      <c r="B4" s="20">
        <v>2</v>
      </c>
      <c r="C4" s="6">
        <f>'ELIM.B'!C6</f>
        <v>2242</v>
      </c>
      <c r="D4" s="7" t="str">
        <f>'ELIM.B'!D6</f>
        <v>ZAWADZKI JÓZEF</v>
      </c>
      <c r="E4" s="28" t="str">
        <f>'ELIM.B'!E6</f>
        <v>B</v>
      </c>
      <c r="F4" s="27">
        <f>'ELIM.B'!F6</f>
        <v>0</v>
      </c>
      <c r="G4" s="80">
        <v>536</v>
      </c>
      <c r="H4" s="6">
        <v>197</v>
      </c>
      <c r="I4" s="6">
        <v>170</v>
      </c>
      <c r="J4" s="6">
        <v>210</v>
      </c>
      <c r="K4" s="6">
        <v>190</v>
      </c>
      <c r="L4" s="81">
        <f t="shared" si="0"/>
        <v>1303</v>
      </c>
      <c r="M4" s="80">
        <f t="shared" si="1"/>
        <v>1303</v>
      </c>
      <c r="N4" s="19">
        <f t="shared" si="2"/>
        <v>191.75</v>
      </c>
    </row>
    <row r="5" spans="2:14" ht="15">
      <c r="B5" s="20">
        <v>3</v>
      </c>
      <c r="C5" s="6">
        <f>'ELIM.B'!C7</f>
        <v>3035</v>
      </c>
      <c r="D5" s="7" t="str">
        <f>'ELIM.B'!D7</f>
        <v>SEREDZIŃSKI KAMIL</v>
      </c>
      <c r="E5" s="28" t="str">
        <f>'ELIM.B'!E7</f>
        <v>B</v>
      </c>
      <c r="F5" s="27">
        <f>'ELIM.B'!F7</f>
        <v>0</v>
      </c>
      <c r="G5" s="80">
        <v>535</v>
      </c>
      <c r="H5" s="6">
        <v>192</v>
      </c>
      <c r="I5" s="6">
        <v>176</v>
      </c>
      <c r="J5" s="6">
        <v>215</v>
      </c>
      <c r="K5" s="6">
        <v>151</v>
      </c>
      <c r="L5" s="81">
        <f t="shared" si="0"/>
        <v>1269</v>
      </c>
      <c r="M5" s="80">
        <f t="shared" si="1"/>
        <v>1269</v>
      </c>
      <c r="N5" s="19">
        <f t="shared" si="2"/>
        <v>183.5</v>
      </c>
    </row>
    <row r="6" spans="2:14" ht="15">
      <c r="B6" s="20">
        <v>4</v>
      </c>
      <c r="C6" s="6">
        <f>'ELIM.B'!C16</f>
        <v>2017</v>
      </c>
      <c r="D6" s="7" t="str">
        <f>'ELIM.B'!D16</f>
        <v>BŁASZCZYK ANNA</v>
      </c>
      <c r="E6" s="28" t="str">
        <f>'ELIM.B'!E16</f>
        <v>B</v>
      </c>
      <c r="F6" s="27">
        <f>'ELIM.B'!F16</f>
        <v>8</v>
      </c>
      <c r="G6" s="80">
        <v>507.5</v>
      </c>
      <c r="H6" s="6">
        <v>184</v>
      </c>
      <c r="I6" s="6">
        <v>147</v>
      </c>
      <c r="J6" s="6">
        <v>184</v>
      </c>
      <c r="K6" s="6">
        <v>199</v>
      </c>
      <c r="L6" s="81">
        <f t="shared" si="0"/>
        <v>1221.5</v>
      </c>
      <c r="M6" s="80">
        <f t="shared" si="1"/>
        <v>1253.5</v>
      </c>
      <c r="N6" s="19">
        <f t="shared" si="2"/>
        <v>178.5</v>
      </c>
    </row>
    <row r="7" spans="2:14" ht="15">
      <c r="B7" s="20">
        <v>5</v>
      </c>
      <c r="C7" s="6">
        <f>'ELIM.B'!C3</f>
        <v>2926</v>
      </c>
      <c r="D7" s="7" t="str">
        <f>'ELIM.B'!D3</f>
        <v>ŹWIERNIK TOMASZ</v>
      </c>
      <c r="E7" s="28" t="str">
        <f>'ELIM.B'!E3</f>
        <v>B</v>
      </c>
      <c r="F7" s="27">
        <f>'ELIM.B'!F3</f>
        <v>0</v>
      </c>
      <c r="G7" s="80">
        <v>560</v>
      </c>
      <c r="H7" s="6">
        <v>168</v>
      </c>
      <c r="I7" s="6">
        <v>211</v>
      </c>
      <c r="J7" s="6">
        <v>150</v>
      </c>
      <c r="K7" s="6">
        <v>159</v>
      </c>
      <c r="L7" s="81">
        <f t="shared" si="0"/>
        <v>1248</v>
      </c>
      <c r="M7" s="80">
        <f t="shared" si="1"/>
        <v>1248</v>
      </c>
      <c r="N7" s="19">
        <f t="shared" si="2"/>
        <v>172</v>
      </c>
    </row>
    <row r="8" spans="2:14" ht="15">
      <c r="B8" s="20">
        <v>6</v>
      </c>
      <c r="C8" s="6">
        <f>'ELIM.B'!C14</f>
        <v>3214</v>
      </c>
      <c r="D8" s="7" t="str">
        <f>'ELIM.B'!D14</f>
        <v>SEREDZIŃSKA PAULINA</v>
      </c>
      <c r="E8" s="28" t="str">
        <f>'ELIM.B'!E14</f>
        <v>B</v>
      </c>
      <c r="F8" s="27">
        <f>'ELIM.B'!F14</f>
        <v>8</v>
      </c>
      <c r="G8" s="80">
        <v>520</v>
      </c>
      <c r="H8" s="6">
        <v>157</v>
      </c>
      <c r="I8" s="6">
        <v>171</v>
      </c>
      <c r="J8" s="6">
        <v>183</v>
      </c>
      <c r="K8" s="6">
        <v>155</v>
      </c>
      <c r="L8" s="81">
        <f t="shared" si="0"/>
        <v>1186</v>
      </c>
      <c r="M8" s="80">
        <f t="shared" si="1"/>
        <v>1218</v>
      </c>
      <c r="N8" s="19">
        <f t="shared" si="2"/>
        <v>166.5</v>
      </c>
    </row>
    <row r="9" spans="2:14" ht="15">
      <c r="B9" s="20">
        <v>7</v>
      </c>
      <c r="C9" s="6">
        <v>88</v>
      </c>
      <c r="D9" s="7" t="s">
        <v>116</v>
      </c>
      <c r="E9" s="28" t="str">
        <f>'ELIM.B'!E5</f>
        <v>B</v>
      </c>
      <c r="F9" s="27">
        <f>'ELIM.B'!F5</f>
        <v>0</v>
      </c>
      <c r="G9" s="80">
        <v>523</v>
      </c>
      <c r="H9" s="5">
        <v>171</v>
      </c>
      <c r="I9" s="5">
        <v>167</v>
      </c>
      <c r="J9" s="5">
        <v>171</v>
      </c>
      <c r="K9" s="5">
        <v>183</v>
      </c>
      <c r="L9" s="81">
        <f t="shared" si="0"/>
        <v>1215</v>
      </c>
      <c r="M9" s="80">
        <f t="shared" si="1"/>
        <v>1215</v>
      </c>
      <c r="N9" s="19">
        <f t="shared" si="2"/>
        <v>173</v>
      </c>
    </row>
    <row r="10" spans="2:14" ht="15.75" thickBot="1">
      <c r="B10" s="43">
        <v>8</v>
      </c>
      <c r="C10" s="37">
        <f>'ELIM.B'!C12</f>
        <v>2919</v>
      </c>
      <c r="D10" s="50" t="str">
        <f>'ELIM.B'!D12</f>
        <v>GRĄDKOWSKI JAKUB</v>
      </c>
      <c r="E10" s="60" t="str">
        <f>'ELIM.B'!E12</f>
        <v>A</v>
      </c>
      <c r="F10" s="61">
        <f>'ELIM.B'!F12</f>
        <v>0</v>
      </c>
      <c r="G10" s="84">
        <v>539.5</v>
      </c>
      <c r="H10" s="37">
        <v>204</v>
      </c>
      <c r="I10" s="37">
        <v>151</v>
      </c>
      <c r="J10" s="37">
        <v>180</v>
      </c>
      <c r="K10" s="37">
        <v>136</v>
      </c>
      <c r="L10" s="85">
        <f t="shared" si="0"/>
        <v>1210.5</v>
      </c>
      <c r="M10" s="84">
        <f t="shared" si="1"/>
        <v>1210.5</v>
      </c>
      <c r="N10" s="47">
        <f t="shared" si="2"/>
        <v>167.75</v>
      </c>
    </row>
    <row r="11" spans="2:14" ht="15">
      <c r="B11" s="34">
        <v>9</v>
      </c>
      <c r="C11" s="34">
        <f>'ELIM.B'!C11</f>
        <v>2990</v>
      </c>
      <c r="D11" s="35" t="str">
        <f>'ELIM.B'!D11</f>
        <v>GORYAYNOV VALERIY</v>
      </c>
      <c r="E11" s="58" t="str">
        <f>'ELIM.B'!E11</f>
        <v>B</v>
      </c>
      <c r="F11" s="59">
        <f>'ELIM.B'!F11</f>
        <v>0</v>
      </c>
      <c r="G11" s="82">
        <v>508</v>
      </c>
      <c r="H11" s="34">
        <v>178</v>
      </c>
      <c r="I11" s="34">
        <v>166</v>
      </c>
      <c r="J11" s="34">
        <v>185</v>
      </c>
      <c r="K11" s="34">
        <v>167</v>
      </c>
      <c r="L11" s="83">
        <f aca="true" t="shared" si="3" ref="L11:L28">SUM(H11:K11)+(G11)</f>
        <v>1204</v>
      </c>
      <c r="M11" s="82">
        <f aca="true" t="shared" si="4" ref="M11:M28">SUM(L11)+F11*4</f>
        <v>1204</v>
      </c>
      <c r="N11" s="45">
        <f aca="true" t="shared" si="5" ref="N11:N28">SUM(H11:K11)/4</f>
        <v>174</v>
      </c>
    </row>
    <row r="12" spans="2:14" ht="15">
      <c r="B12" s="6">
        <v>10</v>
      </c>
      <c r="C12" s="6">
        <f>'ELIM.B'!C9</f>
        <v>2779</v>
      </c>
      <c r="D12" s="7" t="str">
        <f>'ELIM.B'!D9</f>
        <v>BURCZAK MICHAŁ</v>
      </c>
      <c r="E12" s="28" t="str">
        <f>'ELIM.B'!E9</f>
        <v>B</v>
      </c>
      <c r="F12" s="27">
        <f>'ELIM.B'!F9</f>
        <v>0</v>
      </c>
      <c r="G12" s="80">
        <v>520</v>
      </c>
      <c r="H12" s="6">
        <v>168</v>
      </c>
      <c r="I12" s="6">
        <v>142</v>
      </c>
      <c r="J12" s="6">
        <v>186</v>
      </c>
      <c r="K12" s="6">
        <v>146</v>
      </c>
      <c r="L12" s="81">
        <f t="shared" si="3"/>
        <v>1162</v>
      </c>
      <c r="M12" s="80">
        <f t="shared" si="4"/>
        <v>1162</v>
      </c>
      <c r="N12" s="19">
        <f t="shared" si="5"/>
        <v>160.5</v>
      </c>
    </row>
    <row r="13" spans="2:14" ht="15">
      <c r="B13" s="6">
        <v>11</v>
      </c>
      <c r="C13" s="6">
        <f>'ELIM.B'!C22</f>
        <v>10033</v>
      </c>
      <c r="D13" s="7" t="str">
        <f>'ELIM.B'!D22</f>
        <v>WOLSKI PATRYK</v>
      </c>
      <c r="E13" s="28" t="str">
        <f>'ELIM.B'!E22</f>
        <v>B</v>
      </c>
      <c r="F13" s="27">
        <f>'ELIM.B'!F22</f>
        <v>0</v>
      </c>
      <c r="G13" s="80">
        <v>467</v>
      </c>
      <c r="H13" s="6">
        <v>162</v>
      </c>
      <c r="I13" s="6">
        <v>174</v>
      </c>
      <c r="J13" s="6">
        <v>168</v>
      </c>
      <c r="K13" s="6">
        <v>177</v>
      </c>
      <c r="L13" s="81">
        <f t="shared" si="3"/>
        <v>1148</v>
      </c>
      <c r="M13" s="80">
        <f t="shared" si="4"/>
        <v>1148</v>
      </c>
      <c r="N13" s="19">
        <f t="shared" si="5"/>
        <v>170.25</v>
      </c>
    </row>
    <row r="14" spans="2:14" ht="15">
      <c r="B14" s="6">
        <v>12</v>
      </c>
      <c r="C14" s="6">
        <f>'ELIM.B'!C5</f>
        <v>2988</v>
      </c>
      <c r="D14" s="7" t="str">
        <f>'ELIM.B'!D5</f>
        <v>STAŚKIEWICZ PAWEŁ</v>
      </c>
      <c r="E14" s="28" t="str">
        <f>'ELIM.B'!E5</f>
        <v>B</v>
      </c>
      <c r="F14" s="27">
        <f>'ELIM.B'!F5</f>
        <v>0</v>
      </c>
      <c r="G14" s="80">
        <v>537.5</v>
      </c>
      <c r="H14" s="6">
        <v>139</v>
      </c>
      <c r="I14" s="6">
        <v>146</v>
      </c>
      <c r="J14" s="6">
        <v>165</v>
      </c>
      <c r="K14" s="6">
        <v>144</v>
      </c>
      <c r="L14" s="81">
        <f t="shared" si="3"/>
        <v>1131.5</v>
      </c>
      <c r="M14" s="80">
        <f t="shared" si="4"/>
        <v>1131.5</v>
      </c>
      <c r="N14" s="19">
        <f t="shared" si="5"/>
        <v>148.5</v>
      </c>
    </row>
    <row r="15" spans="2:14" ht="15" customHeight="1">
      <c r="B15" s="6">
        <v>13</v>
      </c>
      <c r="C15" s="6">
        <f>'ELIM.B'!C13</f>
        <v>89</v>
      </c>
      <c r="D15" s="7" t="str">
        <f>'ELIM.B'!D13</f>
        <v>STĘPNIEWSKI DOMINIK</v>
      </c>
      <c r="E15" s="28" t="str">
        <f>'ELIM.B'!E13</f>
        <v>B</v>
      </c>
      <c r="F15" s="27">
        <f>'ELIM.B'!F13</f>
        <v>0</v>
      </c>
      <c r="G15" s="80">
        <v>498</v>
      </c>
      <c r="H15" s="6">
        <v>145</v>
      </c>
      <c r="I15" s="6">
        <v>162</v>
      </c>
      <c r="J15" s="6">
        <v>158</v>
      </c>
      <c r="K15" s="6">
        <v>158</v>
      </c>
      <c r="L15" s="81">
        <f t="shared" si="3"/>
        <v>1121</v>
      </c>
      <c r="M15" s="80">
        <f t="shared" si="4"/>
        <v>1121</v>
      </c>
      <c r="N15" s="19">
        <f t="shared" si="5"/>
        <v>155.75</v>
      </c>
    </row>
    <row r="16" spans="2:14" ht="15">
      <c r="B16" s="6">
        <v>14</v>
      </c>
      <c r="C16" s="6">
        <f>'ELIM.B'!C18</f>
        <v>168</v>
      </c>
      <c r="D16" s="7" t="str">
        <f>'ELIM.B'!D18</f>
        <v>MARTIN GRAŻYNA MARZENA</v>
      </c>
      <c r="E16" s="28" t="str">
        <f>'ELIM.B'!E18</f>
        <v>B</v>
      </c>
      <c r="F16" s="27">
        <f>'ELIM.B'!F18</f>
        <v>8</v>
      </c>
      <c r="G16" s="80">
        <v>503</v>
      </c>
      <c r="H16" s="6">
        <v>118</v>
      </c>
      <c r="I16" s="6">
        <v>153</v>
      </c>
      <c r="J16" s="6">
        <v>150</v>
      </c>
      <c r="K16" s="6">
        <v>161</v>
      </c>
      <c r="L16" s="81">
        <f t="shared" si="3"/>
        <v>1085</v>
      </c>
      <c r="M16" s="80">
        <f t="shared" si="4"/>
        <v>1117</v>
      </c>
      <c r="N16" s="19">
        <f t="shared" si="5"/>
        <v>145.5</v>
      </c>
    </row>
    <row r="17" spans="2:14" ht="15">
      <c r="B17" s="6">
        <v>15</v>
      </c>
      <c r="C17" s="6">
        <f>'ELIM.B'!C20</f>
        <v>2050</v>
      </c>
      <c r="D17" s="7" t="str">
        <f>'ELIM.B'!D20</f>
        <v>FRYDRYCH LILLA</v>
      </c>
      <c r="E17" s="28" t="str">
        <f>'ELIM.B'!E20</f>
        <v>B</v>
      </c>
      <c r="F17" s="27">
        <f>'ELIM.B'!F20</f>
        <v>8</v>
      </c>
      <c r="G17" s="80">
        <v>496</v>
      </c>
      <c r="H17" s="6">
        <v>148</v>
      </c>
      <c r="I17" s="6">
        <v>135</v>
      </c>
      <c r="J17" s="6">
        <v>145</v>
      </c>
      <c r="K17" s="6">
        <v>151</v>
      </c>
      <c r="L17" s="81">
        <f t="shared" si="3"/>
        <v>1075</v>
      </c>
      <c r="M17" s="80">
        <f t="shared" si="4"/>
        <v>1107</v>
      </c>
      <c r="N17" s="19">
        <f t="shared" si="5"/>
        <v>144.75</v>
      </c>
    </row>
    <row r="18" spans="2:14" ht="15">
      <c r="B18" s="6">
        <v>16</v>
      </c>
      <c r="C18" s="6">
        <f>'ELIM.B'!C8</f>
        <v>2994</v>
      </c>
      <c r="D18" s="7" t="str">
        <f>'ELIM.B'!D8</f>
        <v>WRZYSZCZYŃSKI WOJCIECH</v>
      </c>
      <c r="E18" s="28" t="str">
        <f>'ELIM.B'!E8</f>
        <v>B</v>
      </c>
      <c r="F18" s="27">
        <f>'ELIM.B'!F8</f>
        <v>0</v>
      </c>
      <c r="G18" s="80">
        <v>529</v>
      </c>
      <c r="H18" s="6">
        <v>129</v>
      </c>
      <c r="I18" s="6">
        <v>154</v>
      </c>
      <c r="J18" s="6">
        <v>150</v>
      </c>
      <c r="K18" s="6">
        <v>135</v>
      </c>
      <c r="L18" s="81">
        <f t="shared" si="3"/>
        <v>1097</v>
      </c>
      <c r="M18" s="80">
        <f t="shared" si="4"/>
        <v>1097</v>
      </c>
      <c r="N18" s="19">
        <f t="shared" si="5"/>
        <v>142</v>
      </c>
    </row>
    <row r="19" spans="2:14" ht="15">
      <c r="B19" s="6">
        <v>17</v>
      </c>
      <c r="C19" s="6">
        <f>'ELIM.B'!C10</f>
        <v>3198</v>
      </c>
      <c r="D19" s="7" t="str">
        <f>'ELIM.B'!D10</f>
        <v>KLEBAN WOJCIECH </v>
      </c>
      <c r="E19" s="28" t="str">
        <f>'ELIM.B'!E10</f>
        <v>B</v>
      </c>
      <c r="F19" s="27">
        <f>'ELIM.B'!F10</f>
        <v>0</v>
      </c>
      <c r="G19" s="80">
        <v>511.5</v>
      </c>
      <c r="H19" s="6">
        <v>151</v>
      </c>
      <c r="I19" s="6">
        <v>151</v>
      </c>
      <c r="J19" s="6">
        <v>139</v>
      </c>
      <c r="K19" s="6">
        <v>137</v>
      </c>
      <c r="L19" s="81">
        <f t="shared" si="3"/>
        <v>1089.5</v>
      </c>
      <c r="M19" s="80">
        <f t="shared" si="4"/>
        <v>1089.5</v>
      </c>
      <c r="N19" s="19">
        <f t="shared" si="5"/>
        <v>144.5</v>
      </c>
    </row>
    <row r="20" spans="2:14" ht="15">
      <c r="B20" s="6">
        <v>18</v>
      </c>
      <c r="C20" s="6">
        <f>'ELIM.B'!C25</f>
        <v>2999</v>
      </c>
      <c r="D20" s="7" t="str">
        <f>'ELIM.B'!D25</f>
        <v>SZCZYTKOWSKA PATRYCJA</v>
      </c>
      <c r="E20" s="28" t="str">
        <f>'ELIM.B'!E25</f>
        <v>B</v>
      </c>
      <c r="F20" s="27">
        <f>'ELIM.B'!F25</f>
        <v>8</v>
      </c>
      <c r="G20" s="80">
        <v>465</v>
      </c>
      <c r="H20" s="6">
        <v>163</v>
      </c>
      <c r="I20" s="6">
        <v>145</v>
      </c>
      <c r="J20" s="6">
        <v>153</v>
      </c>
      <c r="K20" s="6">
        <v>127</v>
      </c>
      <c r="L20" s="81">
        <f t="shared" si="3"/>
        <v>1053</v>
      </c>
      <c r="M20" s="80">
        <f t="shared" si="4"/>
        <v>1085</v>
      </c>
      <c r="N20" s="19">
        <f t="shared" si="5"/>
        <v>147</v>
      </c>
    </row>
    <row r="21" spans="2:14" ht="15">
      <c r="B21" s="6">
        <v>19</v>
      </c>
      <c r="C21" s="6">
        <f>'ELIM.B'!C23</f>
        <v>741</v>
      </c>
      <c r="D21" s="7" t="str">
        <f>'ELIM.B'!D23</f>
        <v>ŚWINIARSKA JUSTYNA</v>
      </c>
      <c r="E21" s="28" t="str">
        <f>'ELIM.B'!E23</f>
        <v>B</v>
      </c>
      <c r="F21" s="27">
        <f>'ELIM.B'!F23</f>
        <v>8</v>
      </c>
      <c r="G21" s="80">
        <v>477</v>
      </c>
      <c r="H21" s="6">
        <v>132</v>
      </c>
      <c r="I21" s="6">
        <v>121</v>
      </c>
      <c r="J21" s="6">
        <v>144</v>
      </c>
      <c r="K21" s="6">
        <v>144</v>
      </c>
      <c r="L21" s="81">
        <f t="shared" si="3"/>
        <v>1018</v>
      </c>
      <c r="M21" s="80">
        <f t="shared" si="4"/>
        <v>1050</v>
      </c>
      <c r="N21" s="19">
        <f t="shared" si="5"/>
        <v>135.25</v>
      </c>
    </row>
    <row r="22" spans="2:14" ht="15">
      <c r="B22" s="6">
        <v>20</v>
      </c>
      <c r="C22" s="6">
        <f>'ELIM.B'!C27</f>
        <v>3092</v>
      </c>
      <c r="D22" s="7" t="str">
        <f>'ELIM.B'!D27</f>
        <v>WOJDA BARBARA</v>
      </c>
      <c r="E22" s="28" t="str">
        <f>'ELIM.B'!E27</f>
        <v>B</v>
      </c>
      <c r="F22" s="27">
        <f>'ELIM.B'!F27</f>
        <v>8</v>
      </c>
      <c r="G22" s="80">
        <v>448</v>
      </c>
      <c r="H22" s="6">
        <v>157</v>
      </c>
      <c r="I22" s="6">
        <v>131</v>
      </c>
      <c r="J22" s="6">
        <v>121</v>
      </c>
      <c r="K22" s="6">
        <v>123</v>
      </c>
      <c r="L22" s="81">
        <f t="shared" si="3"/>
        <v>980</v>
      </c>
      <c r="M22" s="80">
        <f t="shared" si="4"/>
        <v>1012</v>
      </c>
      <c r="N22" s="19">
        <f t="shared" si="5"/>
        <v>133</v>
      </c>
    </row>
    <row r="23" spans="2:14" ht="15">
      <c r="B23" s="6">
        <v>21</v>
      </c>
      <c r="C23" s="6">
        <f>'ELIM.B'!C17</f>
        <v>2820</v>
      </c>
      <c r="D23" s="7" t="str">
        <f>'ELIM.B'!D17</f>
        <v>WOJDA DARIUSZ</v>
      </c>
      <c r="E23" s="28" t="str">
        <f>'ELIM.B'!E17</f>
        <v>B</v>
      </c>
      <c r="F23" s="27">
        <f>'ELIM.B'!F17</f>
        <v>0</v>
      </c>
      <c r="G23" s="80">
        <v>482</v>
      </c>
      <c r="H23" s="6">
        <v>151</v>
      </c>
      <c r="I23" s="6">
        <v>141</v>
      </c>
      <c r="J23" s="6">
        <v>83</v>
      </c>
      <c r="K23" s="6">
        <v>140</v>
      </c>
      <c r="L23" s="81">
        <f t="shared" si="3"/>
        <v>997</v>
      </c>
      <c r="M23" s="80">
        <f t="shared" si="4"/>
        <v>997</v>
      </c>
      <c r="N23" s="19">
        <f t="shared" si="5"/>
        <v>128.75</v>
      </c>
    </row>
    <row r="24" spans="2:14" ht="15">
      <c r="B24" s="6">
        <v>22</v>
      </c>
      <c r="C24" s="6">
        <f>'ELIM.B'!C24</f>
        <v>2665</v>
      </c>
      <c r="D24" s="7" t="str">
        <f>'ELIM.B'!D24</f>
        <v>WOJACZEK ALINA</v>
      </c>
      <c r="E24" s="28" t="str">
        <f>'ELIM.B'!E24</f>
        <v>B</v>
      </c>
      <c r="F24" s="27">
        <f>'ELIM.B'!F24</f>
        <v>8</v>
      </c>
      <c r="G24" s="80">
        <v>468.5</v>
      </c>
      <c r="H24" s="6">
        <v>139</v>
      </c>
      <c r="I24" s="6">
        <v>107</v>
      </c>
      <c r="J24" s="6">
        <v>117</v>
      </c>
      <c r="K24" s="6">
        <v>117</v>
      </c>
      <c r="L24" s="81">
        <f t="shared" si="3"/>
        <v>948.5</v>
      </c>
      <c r="M24" s="80">
        <f t="shared" si="4"/>
        <v>980.5</v>
      </c>
      <c r="N24" s="19">
        <f t="shared" si="5"/>
        <v>120</v>
      </c>
    </row>
    <row r="25" spans="2:14" ht="15">
      <c r="B25" s="6">
        <v>23</v>
      </c>
      <c r="C25" s="6">
        <f>'ELIM.B'!C15</f>
        <v>3027</v>
      </c>
      <c r="D25" s="79" t="str">
        <f>'ELIM.B'!D15</f>
        <v>ZIOŁO RADOSŁAW</v>
      </c>
      <c r="E25" s="28" t="str">
        <f>'ELIM.B'!E15</f>
        <v>B</v>
      </c>
      <c r="F25" s="27">
        <f>'ELIM.B'!F15</f>
        <v>0</v>
      </c>
      <c r="G25" s="80">
        <v>494</v>
      </c>
      <c r="H25" s="6"/>
      <c r="I25" s="6"/>
      <c r="J25" s="6"/>
      <c r="K25" s="6"/>
      <c r="L25" s="81">
        <f t="shared" si="3"/>
        <v>494</v>
      </c>
      <c r="M25" s="80">
        <f t="shared" si="4"/>
        <v>494</v>
      </c>
      <c r="N25" s="19">
        <f t="shared" si="5"/>
        <v>0</v>
      </c>
    </row>
    <row r="26" spans="2:14" ht="15">
      <c r="B26" s="6">
        <v>24</v>
      </c>
      <c r="C26" s="6">
        <f>'ELIM.B'!C19</f>
        <v>1226</v>
      </c>
      <c r="D26" s="79" t="str">
        <f>'ELIM.B'!D19</f>
        <v>PĘKAŁA PIOTR</v>
      </c>
      <c r="E26" s="28" t="str">
        <f>'ELIM.B'!E19</f>
        <v>B</v>
      </c>
      <c r="F26" s="27">
        <f>'ELIM.B'!F19</f>
        <v>0</v>
      </c>
      <c r="G26" s="80">
        <v>478</v>
      </c>
      <c r="H26" s="6"/>
      <c r="I26" s="6"/>
      <c r="J26" s="6"/>
      <c r="K26" s="6"/>
      <c r="L26" s="81">
        <f t="shared" si="3"/>
        <v>478</v>
      </c>
      <c r="M26" s="80">
        <f t="shared" si="4"/>
        <v>478</v>
      </c>
      <c r="N26" s="19">
        <f t="shared" si="5"/>
        <v>0</v>
      </c>
    </row>
    <row r="27" spans="2:14" ht="15">
      <c r="B27" s="6">
        <v>25</v>
      </c>
      <c r="C27" s="6">
        <f>'ELIM.B'!C21</f>
        <v>3201</v>
      </c>
      <c r="D27" s="79" t="str">
        <f>'ELIM.B'!D21</f>
        <v>JÓZEFKO JACEK</v>
      </c>
      <c r="E27" s="28" t="str">
        <f>'ELIM.B'!E21</f>
        <v>B</v>
      </c>
      <c r="F27" s="27">
        <f>'ELIM.B'!F21</f>
        <v>0</v>
      </c>
      <c r="G27" s="80">
        <v>467.5</v>
      </c>
      <c r="H27" s="6"/>
      <c r="I27" s="6"/>
      <c r="J27" s="6"/>
      <c r="K27" s="6"/>
      <c r="L27" s="81">
        <f t="shared" si="3"/>
        <v>467.5</v>
      </c>
      <c r="M27" s="80">
        <f t="shared" si="4"/>
        <v>467.5</v>
      </c>
      <c r="N27" s="19">
        <f t="shared" si="5"/>
        <v>0</v>
      </c>
    </row>
    <row r="28" spans="2:14" ht="15">
      <c r="B28" s="6">
        <v>26</v>
      </c>
      <c r="C28" s="6">
        <f>'ELIM.B'!C26</f>
        <v>3195</v>
      </c>
      <c r="D28" s="79" t="str">
        <f>'ELIM.B'!D26</f>
        <v>KNAFEL LESZEK</v>
      </c>
      <c r="E28" s="28" t="str">
        <f>'ELIM.B'!E26</f>
        <v>B</v>
      </c>
      <c r="F28" s="27">
        <f>'ELIM.B'!F26</f>
        <v>0</v>
      </c>
      <c r="G28" s="80">
        <v>440</v>
      </c>
      <c r="H28" s="6"/>
      <c r="I28" s="6"/>
      <c r="J28" s="6"/>
      <c r="K28" s="6"/>
      <c r="L28" s="81">
        <f t="shared" si="3"/>
        <v>440</v>
      </c>
      <c r="M28" s="80">
        <f t="shared" si="4"/>
        <v>440</v>
      </c>
      <c r="N28" s="19">
        <f t="shared" si="5"/>
        <v>0</v>
      </c>
    </row>
  </sheetData>
  <sheetProtection/>
  <mergeCells count="1">
    <mergeCell ref="B1:N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N10"/>
  <sheetViews>
    <sheetView zoomScalePageLayoutView="0" workbookViewId="0" topLeftCell="A1">
      <selection activeCell="D7" sqref="D7"/>
    </sheetView>
  </sheetViews>
  <sheetFormatPr defaultColWidth="5.5742187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4.57421875" style="0" customWidth="1"/>
    <col min="6" max="6" width="6.57421875" style="0" customWidth="1"/>
    <col min="7" max="7" width="11.140625" style="0" customWidth="1"/>
    <col min="8" max="8" width="7.28125" style="0" customWidth="1"/>
    <col min="9" max="9" width="7.57421875" style="0" customWidth="1"/>
    <col min="10" max="10" width="7.421875" style="0" customWidth="1"/>
    <col min="11" max="11" width="7.7109375" style="0" customWidth="1"/>
    <col min="12" max="12" width="9.140625" style="0" customWidth="1"/>
    <col min="13" max="13" width="13.140625" style="0" customWidth="1"/>
    <col min="14" max="14" width="10.28125" style="0" customWidth="1"/>
    <col min="15" max="255" width="9.140625" style="0" customWidth="1"/>
  </cols>
  <sheetData>
    <row r="1" spans="2:14" ht="34.5" customHeight="1">
      <c r="B1" s="95" t="s">
        <v>22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35.25" customHeight="1">
      <c r="B2" s="21" t="s">
        <v>0</v>
      </c>
      <c r="C2" s="29" t="s">
        <v>1</v>
      </c>
      <c r="D2" s="29" t="s">
        <v>2</v>
      </c>
      <c r="E2" s="56" t="s">
        <v>16</v>
      </c>
      <c r="F2" s="56" t="s">
        <v>12</v>
      </c>
      <c r="G2" s="57" t="s">
        <v>25</v>
      </c>
      <c r="H2" s="29" t="s">
        <v>3</v>
      </c>
      <c r="I2" s="29" t="s">
        <v>4</v>
      </c>
      <c r="J2" s="29" t="s">
        <v>5</v>
      </c>
      <c r="K2" s="29" t="s">
        <v>6</v>
      </c>
      <c r="L2" s="15" t="s">
        <v>13</v>
      </c>
      <c r="M2" s="14" t="s">
        <v>10</v>
      </c>
      <c r="N2" s="18" t="s">
        <v>9</v>
      </c>
    </row>
    <row r="3" spans="2:14" ht="15">
      <c r="B3" s="20">
        <v>1</v>
      </c>
      <c r="C3" s="6">
        <f>'ĆWIER-B'!C5</f>
        <v>3035</v>
      </c>
      <c r="D3" s="7" t="str">
        <f>'ĆWIER-B'!D5</f>
        <v>SEREDZIŃSKI KAMIL</v>
      </c>
      <c r="E3" s="28" t="str">
        <f>'ĆWIER-B'!E5</f>
        <v>B</v>
      </c>
      <c r="F3" s="27">
        <f>'ĆWIER-B'!F5</f>
        <v>0</v>
      </c>
      <c r="G3" s="80">
        <f>'ĆWIER-B'!M5</f>
        <v>1269</v>
      </c>
      <c r="H3" s="6">
        <v>180</v>
      </c>
      <c r="I3" s="6">
        <v>194</v>
      </c>
      <c r="J3" s="6">
        <v>174</v>
      </c>
      <c r="K3" s="6">
        <v>203</v>
      </c>
      <c r="L3" s="81">
        <f>SUM(H3:K3)+(G3)</f>
        <v>2020</v>
      </c>
      <c r="M3" s="80">
        <f>SUM(L3)+F3*4</f>
        <v>2020</v>
      </c>
      <c r="N3" s="19">
        <f>SUM(H3:K3)/4</f>
        <v>187.75</v>
      </c>
    </row>
    <row r="4" spans="2:14" ht="15">
      <c r="B4" s="20">
        <v>2</v>
      </c>
      <c r="C4" s="6">
        <f>'ĆWIER-B'!C3</f>
        <v>1774</v>
      </c>
      <c r="D4" s="7" t="str">
        <f>'ĆWIER-B'!D3</f>
        <v>ŻURAWIK JUREK</v>
      </c>
      <c r="E4" s="28" t="str">
        <f>'ĆWIER-B'!E3</f>
        <v>B</v>
      </c>
      <c r="F4" s="27">
        <f>'ĆWIER-B'!F3</f>
        <v>0</v>
      </c>
      <c r="G4" s="80">
        <f>'ĆWIER-B'!M3</f>
        <v>1317</v>
      </c>
      <c r="H4" s="6">
        <v>185</v>
      </c>
      <c r="I4" s="6">
        <v>162</v>
      </c>
      <c r="J4" s="6">
        <v>171</v>
      </c>
      <c r="K4" s="6">
        <v>172</v>
      </c>
      <c r="L4" s="81">
        <f>SUM(H4:K4)+(G4)</f>
        <v>2007</v>
      </c>
      <c r="M4" s="80">
        <f>SUM(L4)+F4*4</f>
        <v>2007</v>
      </c>
      <c r="N4" s="19">
        <f>SUM(H4:K4)/4</f>
        <v>172.5</v>
      </c>
    </row>
    <row r="5" spans="2:14" ht="15">
      <c r="B5" s="20">
        <v>3</v>
      </c>
      <c r="C5" s="6">
        <f>'ĆWIER-B'!C4</f>
        <v>2242</v>
      </c>
      <c r="D5" s="7" t="str">
        <f>'ĆWIER-B'!D4</f>
        <v>ZAWADZKI JÓZEF</v>
      </c>
      <c r="E5" s="28" t="str">
        <f>'ĆWIER-B'!E4</f>
        <v>B</v>
      </c>
      <c r="F5" s="27">
        <f>'ĆWIER-B'!F4</f>
        <v>0</v>
      </c>
      <c r="G5" s="80">
        <f>'ĆWIER-B'!M4</f>
        <v>1303</v>
      </c>
      <c r="H5" s="6">
        <v>147</v>
      </c>
      <c r="I5" s="6">
        <v>194</v>
      </c>
      <c r="J5" s="6">
        <v>179</v>
      </c>
      <c r="K5" s="6">
        <v>174</v>
      </c>
      <c r="L5" s="81">
        <f>SUM(H5:K5)+(G5)</f>
        <v>1997</v>
      </c>
      <c r="M5" s="80">
        <f>SUM(L5)+F5*4</f>
        <v>1997</v>
      </c>
      <c r="N5" s="19">
        <f>SUM(H5:K5)/4</f>
        <v>173.5</v>
      </c>
    </row>
    <row r="6" spans="2:14" ht="15.75" thickBot="1">
      <c r="B6" s="43">
        <v>4</v>
      </c>
      <c r="C6" s="37">
        <f>'ĆWIER-B'!C6</f>
        <v>2017</v>
      </c>
      <c r="D6" s="50" t="str">
        <f>'ĆWIER-B'!D6</f>
        <v>BŁASZCZYK ANNA</v>
      </c>
      <c r="E6" s="60" t="str">
        <f>'ĆWIER-B'!E6</f>
        <v>B</v>
      </c>
      <c r="F6" s="61">
        <f>'ĆWIER-B'!F6</f>
        <v>8</v>
      </c>
      <c r="G6" s="84">
        <f>'ĆWIER-B'!M6</f>
        <v>1253.5</v>
      </c>
      <c r="H6" s="37">
        <v>225</v>
      </c>
      <c r="I6" s="37">
        <v>148</v>
      </c>
      <c r="J6" s="37">
        <v>168</v>
      </c>
      <c r="K6" s="37">
        <v>157</v>
      </c>
      <c r="L6" s="85">
        <f>SUM(H6:K6)+(G6)</f>
        <v>1951.5</v>
      </c>
      <c r="M6" s="84">
        <f>SUM(L6)+F6*4</f>
        <v>1983.5</v>
      </c>
      <c r="N6" s="47">
        <f>SUM(H6:K6)/4</f>
        <v>174.5</v>
      </c>
    </row>
    <row r="7" spans="2:14" ht="15">
      <c r="B7" s="34">
        <v>5</v>
      </c>
      <c r="C7" s="34">
        <f>'ĆWIER-B'!C7</f>
        <v>2926</v>
      </c>
      <c r="D7" s="35" t="str">
        <f>'ĆWIER-B'!D7</f>
        <v>ŹWIERNIK TOMASZ</v>
      </c>
      <c r="E7" s="58" t="str">
        <f>'ĆWIER-B'!E7</f>
        <v>B</v>
      </c>
      <c r="F7" s="59">
        <f>'ĆWIER-B'!F7</f>
        <v>0</v>
      </c>
      <c r="G7" s="82">
        <f>'ĆWIER-B'!M7</f>
        <v>1248</v>
      </c>
      <c r="H7" s="34">
        <v>197</v>
      </c>
      <c r="I7" s="34">
        <v>166</v>
      </c>
      <c r="J7" s="34">
        <v>142</v>
      </c>
      <c r="K7" s="34">
        <v>153</v>
      </c>
      <c r="L7" s="83">
        <f>SUM(H7:K7)+(G7)</f>
        <v>1906</v>
      </c>
      <c r="M7" s="82">
        <f>SUM(L7)+F7*4</f>
        <v>1906</v>
      </c>
      <c r="N7" s="45">
        <f>SUM(H7:K7)/4</f>
        <v>164.5</v>
      </c>
    </row>
    <row r="8" spans="2:14" ht="15">
      <c r="B8" s="6">
        <v>6</v>
      </c>
      <c r="C8" s="6">
        <f>'ĆWIER-B'!C9</f>
        <v>88</v>
      </c>
      <c r="D8" s="7" t="str">
        <f>'ĆWIER-B'!D9</f>
        <v>ZAJKOWSKI MARCIN</v>
      </c>
      <c r="E8" s="28" t="str">
        <f>'ĆWIER-B'!E9</f>
        <v>B</v>
      </c>
      <c r="F8" s="27">
        <f>'ĆWIER-B'!F9</f>
        <v>0</v>
      </c>
      <c r="G8" s="80">
        <f>'ĆWIER-B'!M9</f>
        <v>1215</v>
      </c>
      <c r="H8" s="6">
        <v>212</v>
      </c>
      <c r="I8" s="6">
        <v>188</v>
      </c>
      <c r="J8" s="6">
        <v>127</v>
      </c>
      <c r="K8" s="6">
        <v>125</v>
      </c>
      <c r="L8" s="81">
        <f>SUM(H8:K8)+(G8)</f>
        <v>1867</v>
      </c>
      <c r="M8" s="80">
        <f>SUM(L8)+F8*4</f>
        <v>1867</v>
      </c>
      <c r="N8" s="19">
        <f>SUM(H8:K8)/4</f>
        <v>163</v>
      </c>
    </row>
    <row r="9" spans="2:14" ht="15">
      <c r="B9" s="6">
        <v>7</v>
      </c>
      <c r="C9" s="6">
        <f>'ĆWIER-B'!C8</f>
        <v>3214</v>
      </c>
      <c r="D9" s="7" t="str">
        <f>'ĆWIER-B'!D8</f>
        <v>SEREDZIŃSKA PAULINA</v>
      </c>
      <c r="E9" s="28" t="str">
        <f>'ĆWIER-B'!E8</f>
        <v>B</v>
      </c>
      <c r="F9" s="27">
        <f>'ĆWIER-B'!F8</f>
        <v>8</v>
      </c>
      <c r="G9" s="80">
        <f>'ĆWIER-B'!M8</f>
        <v>1218</v>
      </c>
      <c r="H9" s="6">
        <v>127</v>
      </c>
      <c r="I9" s="6">
        <v>168</v>
      </c>
      <c r="J9" s="6">
        <v>187</v>
      </c>
      <c r="K9" s="6">
        <v>120</v>
      </c>
      <c r="L9" s="81">
        <f>SUM(H9:K9)+(G9)</f>
        <v>1820</v>
      </c>
      <c r="M9" s="80">
        <f>SUM(L9)+F9*4</f>
        <v>1852</v>
      </c>
      <c r="N9" s="19">
        <f>SUM(H9:K9)/4</f>
        <v>150.5</v>
      </c>
    </row>
    <row r="10" spans="2:14" ht="15">
      <c r="B10" s="6">
        <v>8</v>
      </c>
      <c r="C10" s="6">
        <f>'ĆWIER-B'!C10</f>
        <v>2919</v>
      </c>
      <c r="D10" s="7" t="str">
        <f>'ĆWIER-B'!D10</f>
        <v>GRĄDKOWSKI JAKUB</v>
      </c>
      <c r="E10" s="28" t="str">
        <f>'ĆWIER-B'!E10</f>
        <v>A</v>
      </c>
      <c r="F10" s="27">
        <f>'ĆWIER-B'!F10</f>
        <v>0</v>
      </c>
      <c r="G10" s="80">
        <f>'ĆWIER-B'!M10</f>
        <v>1210.5</v>
      </c>
      <c r="H10" s="6">
        <v>139</v>
      </c>
      <c r="I10" s="6">
        <v>167</v>
      </c>
      <c r="J10" s="6">
        <v>182</v>
      </c>
      <c r="K10" s="6">
        <v>135</v>
      </c>
      <c r="L10" s="81">
        <f>SUM(H10:K10)+(G10)</f>
        <v>1833.5</v>
      </c>
      <c r="M10" s="80">
        <f>SUM(L10)+F10*4</f>
        <v>1833.5</v>
      </c>
      <c r="N10" s="19">
        <f>SUM(H10:K10)/4</f>
        <v>155.75</v>
      </c>
    </row>
  </sheetData>
  <sheetProtection/>
  <mergeCells count="1">
    <mergeCell ref="B1:N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1:L6"/>
  <sheetViews>
    <sheetView tabSelected="1" zoomScalePageLayoutView="0" workbookViewId="0" topLeftCell="A1">
      <selection activeCell="D12" sqref="D12"/>
    </sheetView>
  </sheetViews>
  <sheetFormatPr defaultColWidth="5.5742187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4.57421875" style="0" customWidth="1"/>
    <col min="6" max="6" width="6.57421875" style="0" customWidth="1"/>
    <col min="7" max="7" width="7.28125" style="0" customWidth="1"/>
    <col min="8" max="8" width="7.57421875" style="0" customWidth="1"/>
    <col min="9" max="9" width="7.421875" style="0" customWidth="1"/>
    <col min="10" max="10" width="9.140625" style="0" customWidth="1"/>
    <col min="11" max="11" width="13.140625" style="0" customWidth="1"/>
    <col min="12" max="12" width="10.28125" style="0" customWidth="1"/>
    <col min="13" max="253" width="9.140625" style="0" customWidth="1"/>
  </cols>
  <sheetData>
    <row r="1" spans="2:12" ht="34.5" customHeight="1">
      <c r="B1" s="95" t="s">
        <v>124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2:12" ht="35.25" customHeight="1">
      <c r="B2" s="21" t="s">
        <v>0</v>
      </c>
      <c r="C2" s="29" t="s">
        <v>1</v>
      </c>
      <c r="D2" s="29" t="s">
        <v>2</v>
      </c>
      <c r="E2" s="56" t="s">
        <v>16</v>
      </c>
      <c r="F2" s="56" t="s">
        <v>12</v>
      </c>
      <c r="G2" s="29" t="s">
        <v>3</v>
      </c>
      <c r="H2" s="29" t="s">
        <v>4</v>
      </c>
      <c r="I2" s="29" t="s">
        <v>5</v>
      </c>
      <c r="J2" s="15" t="s">
        <v>13</v>
      </c>
      <c r="K2" s="14" t="s">
        <v>10</v>
      </c>
      <c r="L2" s="18" t="s">
        <v>9</v>
      </c>
    </row>
    <row r="3" spans="2:12" ht="15">
      <c r="B3" s="20">
        <v>1</v>
      </c>
      <c r="C3" s="6">
        <f>'PÓŁFIN-B'!C6</f>
        <v>2017</v>
      </c>
      <c r="D3" s="7" t="str">
        <f>'PÓŁFIN-B'!D6</f>
        <v>BŁASZCZYK ANNA</v>
      </c>
      <c r="E3" s="28" t="str">
        <f>'PÓŁFIN-B'!E6</f>
        <v>B</v>
      </c>
      <c r="F3" s="27">
        <f>'PÓŁFIN-B'!F6</f>
        <v>8</v>
      </c>
      <c r="G3" s="6">
        <v>167</v>
      </c>
      <c r="H3" s="6">
        <v>211</v>
      </c>
      <c r="I3" s="6">
        <v>193</v>
      </c>
      <c r="J3" s="16">
        <f>SUM(G3:I3)</f>
        <v>571</v>
      </c>
      <c r="K3" s="13">
        <f>SUM(J3)+F3*3</f>
        <v>595</v>
      </c>
      <c r="L3" s="19">
        <f>SUM(G3:I3)/3</f>
        <v>190.33333333333334</v>
      </c>
    </row>
    <row r="4" spans="2:12" ht="15">
      <c r="B4" s="20">
        <v>2</v>
      </c>
      <c r="C4" s="6">
        <f>'PÓŁFIN-B'!C5</f>
        <v>2242</v>
      </c>
      <c r="D4" s="7" t="str">
        <f>'PÓŁFIN-B'!D5</f>
        <v>ZAWADZKI JÓZEF</v>
      </c>
      <c r="E4" s="28" t="str">
        <f>'PÓŁFIN-B'!E5</f>
        <v>B</v>
      </c>
      <c r="F4" s="27">
        <f>'PÓŁFIN-B'!F5</f>
        <v>0</v>
      </c>
      <c r="G4" s="6">
        <v>147</v>
      </c>
      <c r="H4" s="6">
        <v>199</v>
      </c>
      <c r="I4" s="6">
        <v>190</v>
      </c>
      <c r="J4" s="16">
        <f>SUM(G4:I4)</f>
        <v>536</v>
      </c>
      <c r="K4" s="13">
        <f>SUM(J4)+F4*3</f>
        <v>536</v>
      </c>
      <c r="L4" s="19">
        <f>SUM(G4:I4)/3</f>
        <v>178.66666666666666</v>
      </c>
    </row>
    <row r="5" spans="2:12" ht="15.75" thickBot="1">
      <c r="B5" s="43">
        <v>3</v>
      </c>
      <c r="C5" s="37">
        <f>'PÓŁFIN-B'!C4</f>
        <v>1774</v>
      </c>
      <c r="D5" s="50" t="str">
        <f>'PÓŁFIN-B'!D4</f>
        <v>ŻURAWIK JUREK</v>
      </c>
      <c r="E5" s="60" t="str">
        <f>'PÓŁFIN-B'!E4</f>
        <v>B</v>
      </c>
      <c r="F5" s="61">
        <f>'PÓŁFIN-B'!F4</f>
        <v>0</v>
      </c>
      <c r="G5" s="37">
        <v>189</v>
      </c>
      <c r="H5" s="37">
        <v>144</v>
      </c>
      <c r="I5" s="37">
        <v>198</v>
      </c>
      <c r="J5" s="46">
        <f>SUM(G5:I5)</f>
        <v>531</v>
      </c>
      <c r="K5" s="39">
        <f>SUM(J5)+F5*3</f>
        <v>531</v>
      </c>
      <c r="L5" s="47">
        <f>SUM(G5:I5)/3</f>
        <v>177</v>
      </c>
    </row>
    <row r="6" spans="2:12" ht="15">
      <c r="B6" s="34">
        <v>4</v>
      </c>
      <c r="C6" s="34">
        <f>'PÓŁFIN-B'!C3</f>
        <v>3035</v>
      </c>
      <c r="D6" s="35" t="str">
        <f>'PÓŁFIN-B'!D3</f>
        <v>SEREDZIŃSKI KAMIL</v>
      </c>
      <c r="E6" s="58" t="str">
        <f>'PÓŁFIN-B'!E3</f>
        <v>B</v>
      </c>
      <c r="F6" s="59">
        <f>'PÓŁFIN-B'!F3</f>
        <v>0</v>
      </c>
      <c r="G6" s="34">
        <v>164</v>
      </c>
      <c r="H6" s="34">
        <v>178</v>
      </c>
      <c r="I6" s="34">
        <v>180</v>
      </c>
      <c r="J6" s="44">
        <f>SUM(G6:I6)</f>
        <v>522</v>
      </c>
      <c r="K6" s="38">
        <f>SUM(J6)+F6*3</f>
        <v>522</v>
      </c>
      <c r="L6" s="45">
        <f>SUM(G6:I6)/3</f>
        <v>174</v>
      </c>
    </row>
  </sheetData>
  <sheetProtection/>
  <mergeCells count="1">
    <mergeCell ref="B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B1:P54"/>
  <sheetViews>
    <sheetView zoomScalePageLayoutView="0" workbookViewId="0" topLeftCell="A8">
      <selection activeCell="C11" sqref="C11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30.7109375" style="0" customWidth="1"/>
    <col min="5" max="5" width="4.8515625" style="54" customWidth="1"/>
    <col min="6" max="6" width="6.8515625" style="0" customWidth="1"/>
    <col min="7" max="7" width="7.281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7.28125" style="0" customWidth="1"/>
    <col min="12" max="12" width="7.140625" style="0" customWidth="1"/>
    <col min="14" max="14" width="8.140625" style="0" customWidth="1"/>
    <col min="15" max="15" width="9.7109375" style="0" customWidth="1"/>
    <col min="17" max="17" width="37.8515625" style="0" customWidth="1"/>
  </cols>
  <sheetData>
    <row r="1" spans="2:16" ht="34.5" customHeight="1">
      <c r="B1" s="96" t="s">
        <v>19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2:16" ht="33.75" customHeight="1">
      <c r="B2" s="21" t="s">
        <v>0</v>
      </c>
      <c r="C2" s="21" t="s">
        <v>1</v>
      </c>
      <c r="D2" s="14" t="s">
        <v>2</v>
      </c>
      <c r="E2" s="62" t="s">
        <v>16</v>
      </c>
      <c r="F2" s="56" t="s">
        <v>12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8</v>
      </c>
      <c r="M2" s="52" t="s">
        <v>13</v>
      </c>
      <c r="N2" s="21" t="s">
        <v>10</v>
      </c>
      <c r="O2" s="17" t="s">
        <v>11</v>
      </c>
      <c r="P2" s="26" t="s">
        <v>9</v>
      </c>
    </row>
    <row r="3" spans="2:16" ht="15">
      <c r="B3" s="6">
        <v>1</v>
      </c>
      <c r="C3" s="24">
        <v>738</v>
      </c>
      <c r="D3" s="7" t="s">
        <v>114</v>
      </c>
      <c r="E3" s="27" t="s">
        <v>26</v>
      </c>
      <c r="F3" s="27"/>
      <c r="G3" s="5">
        <v>240</v>
      </c>
      <c r="H3" s="5">
        <v>214</v>
      </c>
      <c r="I3" s="5">
        <v>177</v>
      </c>
      <c r="J3" s="5">
        <v>167</v>
      </c>
      <c r="K3" s="5">
        <v>243</v>
      </c>
      <c r="L3" s="5">
        <v>251</v>
      </c>
      <c r="M3" s="8">
        <f aca="true" t="shared" si="0" ref="M3:M34">SUM(G3+H3+I3+J3+K3+L3)</f>
        <v>1292</v>
      </c>
      <c r="N3" s="20">
        <f aca="true" t="shared" si="1" ref="N3:N34">SUM(G3:L3)+(F3*6)</f>
        <v>1292</v>
      </c>
      <c r="O3" s="13">
        <f aca="true" t="shared" si="2" ref="O3:O34">N3/2</f>
        <v>646</v>
      </c>
      <c r="P3" s="10">
        <f aca="true" t="shared" si="3" ref="P3:P34">SUM(M3)/6</f>
        <v>215.33333333333334</v>
      </c>
    </row>
    <row r="4" spans="2:16" ht="15">
      <c r="B4" s="6">
        <v>2</v>
      </c>
      <c r="C4" s="24">
        <v>194</v>
      </c>
      <c r="D4" s="7" t="s">
        <v>112</v>
      </c>
      <c r="E4" s="27" t="s">
        <v>26</v>
      </c>
      <c r="F4" s="27"/>
      <c r="G4" s="5">
        <v>247</v>
      </c>
      <c r="H4" s="5">
        <v>216</v>
      </c>
      <c r="I4" s="5">
        <v>227</v>
      </c>
      <c r="J4" s="5">
        <v>213</v>
      </c>
      <c r="K4" s="5">
        <v>209</v>
      </c>
      <c r="L4" s="5">
        <v>171</v>
      </c>
      <c r="M4" s="8">
        <f t="shared" si="0"/>
        <v>1283</v>
      </c>
      <c r="N4" s="20">
        <f t="shared" si="1"/>
        <v>1283</v>
      </c>
      <c r="O4" s="13">
        <f t="shared" si="2"/>
        <v>641.5</v>
      </c>
      <c r="P4" s="10">
        <f t="shared" si="3"/>
        <v>213.83333333333334</v>
      </c>
    </row>
    <row r="5" spans="2:16" ht="15">
      <c r="B5" s="6">
        <v>3</v>
      </c>
      <c r="C5" s="24">
        <v>2959</v>
      </c>
      <c r="D5" s="7" t="s">
        <v>33</v>
      </c>
      <c r="E5" s="27" t="s">
        <v>26</v>
      </c>
      <c r="F5" s="27"/>
      <c r="G5" s="6">
        <v>215</v>
      </c>
      <c r="H5" s="6">
        <v>206</v>
      </c>
      <c r="I5" s="6">
        <v>290</v>
      </c>
      <c r="J5" s="6">
        <v>178</v>
      </c>
      <c r="K5" s="6">
        <v>212</v>
      </c>
      <c r="L5" s="6">
        <v>169</v>
      </c>
      <c r="M5" s="8">
        <f t="shared" si="0"/>
        <v>1270</v>
      </c>
      <c r="N5" s="20">
        <f t="shared" si="1"/>
        <v>1270</v>
      </c>
      <c r="O5" s="13">
        <f t="shared" si="2"/>
        <v>635</v>
      </c>
      <c r="P5" s="10">
        <f t="shared" si="3"/>
        <v>211.66666666666666</v>
      </c>
    </row>
    <row r="6" spans="2:16" ht="15">
      <c r="B6" s="6">
        <v>4</v>
      </c>
      <c r="C6" s="24">
        <v>2627</v>
      </c>
      <c r="D6" s="7" t="s">
        <v>56</v>
      </c>
      <c r="E6" s="27" t="s">
        <v>26</v>
      </c>
      <c r="F6" s="27"/>
      <c r="G6" s="5">
        <v>194</v>
      </c>
      <c r="H6" s="5">
        <v>176</v>
      </c>
      <c r="I6" s="5">
        <v>217</v>
      </c>
      <c r="J6" s="5">
        <v>203</v>
      </c>
      <c r="K6" s="5">
        <v>268</v>
      </c>
      <c r="L6" s="5">
        <v>201</v>
      </c>
      <c r="M6" s="8">
        <f t="shared" si="0"/>
        <v>1259</v>
      </c>
      <c r="N6" s="20">
        <f t="shared" si="1"/>
        <v>1259</v>
      </c>
      <c r="O6" s="13">
        <f t="shared" si="2"/>
        <v>629.5</v>
      </c>
      <c r="P6" s="10">
        <f t="shared" si="3"/>
        <v>209.83333333333334</v>
      </c>
    </row>
    <row r="7" spans="2:16" ht="15">
      <c r="B7" s="6">
        <v>5</v>
      </c>
      <c r="C7" s="24">
        <v>3014</v>
      </c>
      <c r="D7" s="7" t="s">
        <v>32</v>
      </c>
      <c r="E7" s="27" t="s">
        <v>26</v>
      </c>
      <c r="F7" s="27"/>
      <c r="G7" s="5">
        <v>195</v>
      </c>
      <c r="H7" s="5">
        <v>204</v>
      </c>
      <c r="I7" s="5">
        <v>225</v>
      </c>
      <c r="J7" s="5">
        <v>200</v>
      </c>
      <c r="K7" s="5">
        <v>179</v>
      </c>
      <c r="L7" s="5">
        <v>224</v>
      </c>
      <c r="M7" s="8">
        <f t="shared" si="0"/>
        <v>1227</v>
      </c>
      <c r="N7" s="20">
        <f t="shared" si="1"/>
        <v>1227</v>
      </c>
      <c r="O7" s="13">
        <f t="shared" si="2"/>
        <v>613.5</v>
      </c>
      <c r="P7" s="10">
        <f t="shared" si="3"/>
        <v>204.5</v>
      </c>
    </row>
    <row r="8" spans="2:16" ht="15">
      <c r="B8" s="6">
        <v>6</v>
      </c>
      <c r="C8" s="24">
        <v>204</v>
      </c>
      <c r="D8" s="7" t="s">
        <v>36</v>
      </c>
      <c r="E8" s="27" t="s">
        <v>26</v>
      </c>
      <c r="F8" s="27">
        <v>8</v>
      </c>
      <c r="G8" s="5">
        <v>175</v>
      </c>
      <c r="H8" s="5">
        <v>204</v>
      </c>
      <c r="I8" s="5">
        <v>199</v>
      </c>
      <c r="J8" s="5">
        <v>170</v>
      </c>
      <c r="K8" s="5">
        <v>236</v>
      </c>
      <c r="L8" s="5">
        <v>186</v>
      </c>
      <c r="M8" s="8">
        <f t="shared" si="0"/>
        <v>1170</v>
      </c>
      <c r="N8" s="20">
        <f t="shared" si="1"/>
        <v>1218</v>
      </c>
      <c r="O8" s="13">
        <f t="shared" si="2"/>
        <v>609</v>
      </c>
      <c r="P8" s="10">
        <f t="shared" si="3"/>
        <v>195</v>
      </c>
    </row>
    <row r="9" spans="2:16" ht="15">
      <c r="B9" s="6">
        <v>7</v>
      </c>
      <c r="C9" s="24">
        <v>226</v>
      </c>
      <c r="D9" s="7" t="s">
        <v>99</v>
      </c>
      <c r="E9" s="27" t="s">
        <v>26</v>
      </c>
      <c r="F9" s="27"/>
      <c r="G9" s="5">
        <v>203</v>
      </c>
      <c r="H9" s="5">
        <v>210</v>
      </c>
      <c r="I9" s="5">
        <v>211</v>
      </c>
      <c r="J9" s="5">
        <v>204</v>
      </c>
      <c r="K9" s="5">
        <v>164</v>
      </c>
      <c r="L9" s="5">
        <v>220</v>
      </c>
      <c r="M9" s="8">
        <f t="shared" si="0"/>
        <v>1212</v>
      </c>
      <c r="N9" s="20">
        <f t="shared" si="1"/>
        <v>1212</v>
      </c>
      <c r="O9" s="13">
        <f t="shared" si="2"/>
        <v>606</v>
      </c>
      <c r="P9" s="10">
        <f t="shared" si="3"/>
        <v>202</v>
      </c>
    </row>
    <row r="10" spans="2:16" ht="15">
      <c r="B10" s="6">
        <v>8</v>
      </c>
      <c r="C10" s="24">
        <v>3076</v>
      </c>
      <c r="D10" s="7" t="s">
        <v>31</v>
      </c>
      <c r="E10" s="27" t="s">
        <v>26</v>
      </c>
      <c r="F10" s="27"/>
      <c r="G10" s="6">
        <v>162</v>
      </c>
      <c r="H10" s="6">
        <v>183</v>
      </c>
      <c r="I10" s="6">
        <v>234</v>
      </c>
      <c r="J10" s="6">
        <v>191</v>
      </c>
      <c r="K10" s="6">
        <v>244</v>
      </c>
      <c r="L10" s="6">
        <v>191</v>
      </c>
      <c r="M10" s="8">
        <f t="shared" si="0"/>
        <v>1205</v>
      </c>
      <c r="N10" s="20">
        <f t="shared" si="1"/>
        <v>1205</v>
      </c>
      <c r="O10" s="13">
        <f t="shared" si="2"/>
        <v>602.5</v>
      </c>
      <c r="P10" s="10">
        <f t="shared" si="3"/>
        <v>200.83333333333334</v>
      </c>
    </row>
    <row r="11" spans="2:16" ht="15">
      <c r="B11" s="6">
        <v>9</v>
      </c>
      <c r="C11" s="24">
        <v>2023</v>
      </c>
      <c r="D11" s="7" t="s">
        <v>37</v>
      </c>
      <c r="E11" s="27" t="s">
        <v>26</v>
      </c>
      <c r="F11" s="27"/>
      <c r="G11" s="6">
        <v>214</v>
      </c>
      <c r="H11" s="6">
        <v>194</v>
      </c>
      <c r="I11" s="6">
        <v>169</v>
      </c>
      <c r="J11" s="6">
        <v>173</v>
      </c>
      <c r="K11" s="6">
        <v>220</v>
      </c>
      <c r="L11" s="6">
        <v>233</v>
      </c>
      <c r="M11" s="8">
        <f t="shared" si="0"/>
        <v>1203</v>
      </c>
      <c r="N11" s="20">
        <f t="shared" si="1"/>
        <v>1203</v>
      </c>
      <c r="O11" s="13">
        <f t="shared" si="2"/>
        <v>601.5</v>
      </c>
      <c r="P11" s="10">
        <f t="shared" si="3"/>
        <v>200.5</v>
      </c>
    </row>
    <row r="12" spans="2:16" ht="15">
      <c r="B12" s="6">
        <v>10</v>
      </c>
      <c r="C12" s="24">
        <v>2997</v>
      </c>
      <c r="D12" s="7" t="s">
        <v>94</v>
      </c>
      <c r="E12" s="27" t="s">
        <v>26</v>
      </c>
      <c r="F12" s="27">
        <v>8</v>
      </c>
      <c r="G12" s="5">
        <v>200</v>
      </c>
      <c r="H12" s="5">
        <v>202</v>
      </c>
      <c r="I12" s="5">
        <v>147</v>
      </c>
      <c r="J12" s="5">
        <v>210</v>
      </c>
      <c r="K12" s="5">
        <v>198</v>
      </c>
      <c r="L12" s="5">
        <v>196</v>
      </c>
      <c r="M12" s="8">
        <f t="shared" si="0"/>
        <v>1153</v>
      </c>
      <c r="N12" s="20">
        <f t="shared" si="1"/>
        <v>1201</v>
      </c>
      <c r="O12" s="13">
        <f t="shared" si="2"/>
        <v>600.5</v>
      </c>
      <c r="P12" s="10">
        <f t="shared" si="3"/>
        <v>192.16666666666666</v>
      </c>
    </row>
    <row r="13" spans="2:16" ht="15">
      <c r="B13" s="6">
        <v>11</v>
      </c>
      <c r="C13" s="24">
        <v>3030</v>
      </c>
      <c r="D13" s="7" t="s">
        <v>77</v>
      </c>
      <c r="E13" s="27" t="s">
        <v>26</v>
      </c>
      <c r="F13" s="27"/>
      <c r="G13" s="6">
        <v>203</v>
      </c>
      <c r="H13" s="6">
        <v>235</v>
      </c>
      <c r="I13" s="6">
        <v>176</v>
      </c>
      <c r="J13" s="6">
        <v>177</v>
      </c>
      <c r="K13" s="6">
        <v>185</v>
      </c>
      <c r="L13" s="6">
        <v>223</v>
      </c>
      <c r="M13" s="8">
        <f t="shared" si="0"/>
        <v>1199</v>
      </c>
      <c r="N13" s="20">
        <f t="shared" si="1"/>
        <v>1199</v>
      </c>
      <c r="O13" s="13">
        <f t="shared" si="2"/>
        <v>599.5</v>
      </c>
      <c r="P13" s="10">
        <f t="shared" si="3"/>
        <v>199.83333333333334</v>
      </c>
    </row>
    <row r="14" spans="2:16" ht="15">
      <c r="B14" s="6">
        <v>12</v>
      </c>
      <c r="C14" s="24">
        <v>1857</v>
      </c>
      <c r="D14" s="7" t="s">
        <v>121</v>
      </c>
      <c r="E14" s="27" t="s">
        <v>26</v>
      </c>
      <c r="F14" s="27"/>
      <c r="G14" s="5">
        <v>172</v>
      </c>
      <c r="H14" s="5">
        <v>200</v>
      </c>
      <c r="I14" s="5">
        <v>222</v>
      </c>
      <c r="J14" s="5">
        <v>189</v>
      </c>
      <c r="K14" s="5">
        <v>195</v>
      </c>
      <c r="L14" s="5">
        <v>218</v>
      </c>
      <c r="M14" s="8">
        <f t="shared" si="0"/>
        <v>1196</v>
      </c>
      <c r="N14" s="20">
        <f t="shared" si="1"/>
        <v>1196</v>
      </c>
      <c r="O14" s="13">
        <f t="shared" si="2"/>
        <v>598</v>
      </c>
      <c r="P14" s="10">
        <f t="shared" si="3"/>
        <v>199.33333333333334</v>
      </c>
    </row>
    <row r="15" spans="2:16" ht="15">
      <c r="B15" s="6">
        <v>13</v>
      </c>
      <c r="C15" s="24">
        <v>203</v>
      </c>
      <c r="D15" s="7" t="s">
        <v>35</v>
      </c>
      <c r="E15" s="27" t="s">
        <v>26</v>
      </c>
      <c r="F15" s="27"/>
      <c r="G15" s="5">
        <v>215</v>
      </c>
      <c r="H15" s="5">
        <v>201</v>
      </c>
      <c r="I15" s="5">
        <v>162</v>
      </c>
      <c r="J15" s="5">
        <v>191</v>
      </c>
      <c r="K15" s="5">
        <v>210</v>
      </c>
      <c r="L15" s="5">
        <v>214</v>
      </c>
      <c r="M15" s="8">
        <f t="shared" si="0"/>
        <v>1193</v>
      </c>
      <c r="N15" s="20">
        <f t="shared" si="1"/>
        <v>1193</v>
      </c>
      <c r="O15" s="13">
        <f t="shared" si="2"/>
        <v>596.5</v>
      </c>
      <c r="P15" s="10">
        <f t="shared" si="3"/>
        <v>198.83333333333334</v>
      </c>
    </row>
    <row r="16" spans="2:16" ht="15">
      <c r="B16" s="6">
        <v>14</v>
      </c>
      <c r="C16" s="24">
        <v>2016</v>
      </c>
      <c r="D16" s="7" t="s">
        <v>119</v>
      </c>
      <c r="E16" s="27" t="s">
        <v>26</v>
      </c>
      <c r="F16" s="27"/>
      <c r="G16" s="5">
        <v>147</v>
      </c>
      <c r="H16" s="5">
        <v>168</v>
      </c>
      <c r="I16" s="5">
        <v>244</v>
      </c>
      <c r="J16" s="5">
        <v>161</v>
      </c>
      <c r="K16" s="5">
        <v>246</v>
      </c>
      <c r="L16" s="5">
        <v>221</v>
      </c>
      <c r="M16" s="8">
        <f t="shared" si="0"/>
        <v>1187</v>
      </c>
      <c r="N16" s="20">
        <f t="shared" si="1"/>
        <v>1187</v>
      </c>
      <c r="O16" s="13">
        <f t="shared" si="2"/>
        <v>593.5</v>
      </c>
      <c r="P16" s="10">
        <f t="shared" si="3"/>
        <v>197.83333333333334</v>
      </c>
    </row>
    <row r="17" spans="2:16" ht="15">
      <c r="B17" s="6">
        <v>15</v>
      </c>
      <c r="C17" s="24">
        <v>2244</v>
      </c>
      <c r="D17" s="7" t="s">
        <v>74</v>
      </c>
      <c r="E17" s="27" t="s">
        <v>26</v>
      </c>
      <c r="F17" s="27"/>
      <c r="G17" s="5">
        <v>209</v>
      </c>
      <c r="H17" s="5">
        <v>222</v>
      </c>
      <c r="I17" s="5">
        <v>156</v>
      </c>
      <c r="J17" s="5">
        <v>196</v>
      </c>
      <c r="K17" s="5">
        <v>200</v>
      </c>
      <c r="L17" s="5">
        <v>204</v>
      </c>
      <c r="M17" s="8">
        <f t="shared" si="0"/>
        <v>1187</v>
      </c>
      <c r="N17" s="20">
        <f t="shared" si="1"/>
        <v>1187</v>
      </c>
      <c r="O17" s="13">
        <f t="shared" si="2"/>
        <v>593.5</v>
      </c>
      <c r="P17" s="10">
        <f t="shared" si="3"/>
        <v>197.83333333333334</v>
      </c>
    </row>
    <row r="18" spans="2:16" ht="15">
      <c r="B18" s="6">
        <v>16</v>
      </c>
      <c r="C18" s="24">
        <v>783</v>
      </c>
      <c r="D18" s="7" t="s">
        <v>84</v>
      </c>
      <c r="E18" s="27" t="s">
        <v>26</v>
      </c>
      <c r="F18" s="27">
        <v>8</v>
      </c>
      <c r="G18" s="5">
        <v>223</v>
      </c>
      <c r="H18" s="5">
        <v>203</v>
      </c>
      <c r="I18" s="5">
        <v>233</v>
      </c>
      <c r="J18" s="5">
        <v>174</v>
      </c>
      <c r="K18" s="5">
        <v>127</v>
      </c>
      <c r="L18" s="5">
        <v>179</v>
      </c>
      <c r="M18" s="8">
        <f t="shared" si="0"/>
        <v>1139</v>
      </c>
      <c r="N18" s="20">
        <f t="shared" si="1"/>
        <v>1187</v>
      </c>
      <c r="O18" s="13">
        <f t="shared" si="2"/>
        <v>593.5</v>
      </c>
      <c r="P18" s="10">
        <f t="shared" si="3"/>
        <v>189.83333333333334</v>
      </c>
    </row>
    <row r="19" spans="2:16" ht="15">
      <c r="B19" s="6">
        <v>17</v>
      </c>
      <c r="C19" s="24">
        <v>1169</v>
      </c>
      <c r="D19" s="7" t="s">
        <v>115</v>
      </c>
      <c r="E19" s="27" t="s">
        <v>26</v>
      </c>
      <c r="F19" s="27"/>
      <c r="G19" s="5">
        <v>173</v>
      </c>
      <c r="H19" s="5">
        <v>197</v>
      </c>
      <c r="I19" s="5">
        <v>184</v>
      </c>
      <c r="J19" s="5">
        <v>237</v>
      </c>
      <c r="K19" s="5">
        <v>186</v>
      </c>
      <c r="L19" s="5">
        <v>207</v>
      </c>
      <c r="M19" s="8">
        <f t="shared" si="0"/>
        <v>1184</v>
      </c>
      <c r="N19" s="20">
        <f t="shared" si="1"/>
        <v>1184</v>
      </c>
      <c r="O19" s="13">
        <f t="shared" si="2"/>
        <v>592</v>
      </c>
      <c r="P19" s="10">
        <f t="shared" si="3"/>
        <v>197.33333333333334</v>
      </c>
    </row>
    <row r="20" spans="2:16" ht="15">
      <c r="B20" s="6">
        <v>18</v>
      </c>
      <c r="C20" s="24">
        <v>1316</v>
      </c>
      <c r="D20" s="7" t="s">
        <v>93</v>
      </c>
      <c r="E20" s="27" t="s">
        <v>26</v>
      </c>
      <c r="F20" s="27"/>
      <c r="G20" s="5">
        <v>169</v>
      </c>
      <c r="H20" s="5">
        <v>183</v>
      </c>
      <c r="I20" s="5">
        <v>214</v>
      </c>
      <c r="J20" s="5">
        <v>197</v>
      </c>
      <c r="K20" s="5">
        <v>182</v>
      </c>
      <c r="L20" s="5">
        <v>232</v>
      </c>
      <c r="M20" s="8">
        <f t="shared" si="0"/>
        <v>1177</v>
      </c>
      <c r="N20" s="20">
        <f t="shared" si="1"/>
        <v>1177</v>
      </c>
      <c r="O20" s="13">
        <f t="shared" si="2"/>
        <v>588.5</v>
      </c>
      <c r="P20" s="10">
        <f t="shared" si="3"/>
        <v>196.16666666666666</v>
      </c>
    </row>
    <row r="21" spans="2:16" ht="15">
      <c r="B21" s="6">
        <v>19</v>
      </c>
      <c r="C21" s="42">
        <v>1756</v>
      </c>
      <c r="D21" s="35" t="s">
        <v>41</v>
      </c>
      <c r="E21" s="59" t="s">
        <v>26</v>
      </c>
      <c r="F21" s="59"/>
      <c r="G21" s="34">
        <v>179</v>
      </c>
      <c r="H21" s="34">
        <v>186</v>
      </c>
      <c r="I21" s="34">
        <v>181</v>
      </c>
      <c r="J21" s="34">
        <v>194</v>
      </c>
      <c r="K21" s="34">
        <v>232</v>
      </c>
      <c r="L21" s="34">
        <v>200</v>
      </c>
      <c r="M21" s="40">
        <f t="shared" si="0"/>
        <v>1172</v>
      </c>
      <c r="N21" s="41">
        <f t="shared" si="1"/>
        <v>1172</v>
      </c>
      <c r="O21" s="38">
        <f t="shared" si="2"/>
        <v>586</v>
      </c>
      <c r="P21" s="36">
        <f t="shared" si="3"/>
        <v>195.33333333333334</v>
      </c>
    </row>
    <row r="22" spans="2:16" ht="15">
      <c r="B22" s="6">
        <v>20</v>
      </c>
      <c r="C22" s="24">
        <v>1461</v>
      </c>
      <c r="D22" s="7" t="s">
        <v>44</v>
      </c>
      <c r="E22" s="27" t="s">
        <v>26</v>
      </c>
      <c r="F22" s="27"/>
      <c r="G22" s="5">
        <v>141</v>
      </c>
      <c r="H22" s="5">
        <v>170</v>
      </c>
      <c r="I22" s="5">
        <v>187</v>
      </c>
      <c r="J22" s="5">
        <v>164</v>
      </c>
      <c r="K22" s="5">
        <v>239</v>
      </c>
      <c r="L22" s="5">
        <v>269</v>
      </c>
      <c r="M22" s="8">
        <f t="shared" si="0"/>
        <v>1170</v>
      </c>
      <c r="N22" s="20">
        <f t="shared" si="1"/>
        <v>1170</v>
      </c>
      <c r="O22" s="13">
        <f t="shared" si="2"/>
        <v>585</v>
      </c>
      <c r="P22" s="10">
        <f t="shared" si="3"/>
        <v>195</v>
      </c>
    </row>
    <row r="23" spans="2:16" ht="15">
      <c r="B23" s="6">
        <v>21</v>
      </c>
      <c r="C23" s="24">
        <v>2248</v>
      </c>
      <c r="D23" s="7" t="s">
        <v>46</v>
      </c>
      <c r="E23" s="27" t="s">
        <v>26</v>
      </c>
      <c r="F23" s="27"/>
      <c r="G23" s="5">
        <v>179</v>
      </c>
      <c r="H23" s="5">
        <v>203</v>
      </c>
      <c r="I23" s="5">
        <v>172</v>
      </c>
      <c r="J23" s="5">
        <v>213</v>
      </c>
      <c r="K23" s="5">
        <v>215</v>
      </c>
      <c r="L23" s="5">
        <v>183</v>
      </c>
      <c r="M23" s="8">
        <f t="shared" si="0"/>
        <v>1165</v>
      </c>
      <c r="N23" s="20">
        <f t="shared" si="1"/>
        <v>1165</v>
      </c>
      <c r="O23" s="13">
        <f t="shared" si="2"/>
        <v>582.5</v>
      </c>
      <c r="P23" s="10">
        <f t="shared" si="3"/>
        <v>194.16666666666666</v>
      </c>
    </row>
    <row r="24" spans="2:16" ht="15">
      <c r="B24" s="6">
        <v>22</v>
      </c>
      <c r="C24" s="24">
        <v>2331</v>
      </c>
      <c r="D24" s="7" t="s">
        <v>58</v>
      </c>
      <c r="E24" s="27" t="s">
        <v>26</v>
      </c>
      <c r="F24" s="27"/>
      <c r="G24" s="5">
        <v>182</v>
      </c>
      <c r="H24" s="5">
        <v>164</v>
      </c>
      <c r="I24" s="5">
        <v>209</v>
      </c>
      <c r="J24" s="5">
        <v>178</v>
      </c>
      <c r="K24" s="5">
        <v>204</v>
      </c>
      <c r="L24" s="5">
        <v>227</v>
      </c>
      <c r="M24" s="8">
        <f t="shared" si="0"/>
        <v>1164</v>
      </c>
      <c r="N24" s="20">
        <f t="shared" si="1"/>
        <v>1164</v>
      </c>
      <c r="O24" s="13">
        <f t="shared" si="2"/>
        <v>582</v>
      </c>
      <c r="P24" s="10">
        <f t="shared" si="3"/>
        <v>194</v>
      </c>
    </row>
    <row r="25" spans="2:16" ht="15">
      <c r="B25" s="6">
        <v>23</v>
      </c>
      <c r="C25" s="24">
        <v>2121</v>
      </c>
      <c r="D25" s="7" t="s">
        <v>59</v>
      </c>
      <c r="E25" s="27" t="s">
        <v>26</v>
      </c>
      <c r="F25" s="27">
        <v>8</v>
      </c>
      <c r="G25" s="5">
        <v>207</v>
      </c>
      <c r="H25" s="5">
        <v>196</v>
      </c>
      <c r="I25" s="5">
        <v>222</v>
      </c>
      <c r="J25" s="5">
        <v>140</v>
      </c>
      <c r="K25" s="5">
        <v>157</v>
      </c>
      <c r="L25" s="5">
        <v>191</v>
      </c>
      <c r="M25" s="8">
        <f t="shared" si="0"/>
        <v>1113</v>
      </c>
      <c r="N25" s="20">
        <f t="shared" si="1"/>
        <v>1161</v>
      </c>
      <c r="O25" s="13">
        <f t="shared" si="2"/>
        <v>580.5</v>
      </c>
      <c r="P25" s="10">
        <f t="shared" si="3"/>
        <v>185.5</v>
      </c>
    </row>
    <row r="26" spans="2:16" ht="15">
      <c r="B26" s="6">
        <v>24</v>
      </c>
      <c r="C26" s="24">
        <v>1249</v>
      </c>
      <c r="D26" s="7" t="s">
        <v>92</v>
      </c>
      <c r="E26" s="27" t="s">
        <v>26</v>
      </c>
      <c r="F26" s="27"/>
      <c r="G26" s="5">
        <v>158</v>
      </c>
      <c r="H26" s="5">
        <v>212</v>
      </c>
      <c r="I26" s="5">
        <v>194</v>
      </c>
      <c r="J26" s="5">
        <v>202</v>
      </c>
      <c r="K26" s="5">
        <v>200</v>
      </c>
      <c r="L26" s="5">
        <v>192</v>
      </c>
      <c r="M26" s="8">
        <f t="shared" si="0"/>
        <v>1158</v>
      </c>
      <c r="N26" s="20">
        <f t="shared" si="1"/>
        <v>1158</v>
      </c>
      <c r="O26" s="13">
        <f t="shared" si="2"/>
        <v>579</v>
      </c>
      <c r="P26" s="10">
        <f t="shared" si="3"/>
        <v>193</v>
      </c>
    </row>
    <row r="27" spans="2:16" ht="15">
      <c r="B27" s="6">
        <v>25</v>
      </c>
      <c r="C27" s="24">
        <v>1540</v>
      </c>
      <c r="D27" s="7" t="s">
        <v>104</v>
      </c>
      <c r="E27" s="27" t="s">
        <v>26</v>
      </c>
      <c r="F27" s="27"/>
      <c r="G27" s="6">
        <v>215</v>
      </c>
      <c r="H27" s="6">
        <v>186</v>
      </c>
      <c r="I27" s="6">
        <v>159</v>
      </c>
      <c r="J27" s="6">
        <v>226</v>
      </c>
      <c r="K27" s="6">
        <v>165</v>
      </c>
      <c r="L27" s="6">
        <v>196</v>
      </c>
      <c r="M27" s="40">
        <f t="shared" si="0"/>
        <v>1147</v>
      </c>
      <c r="N27" s="41">
        <f t="shared" si="1"/>
        <v>1147</v>
      </c>
      <c r="O27" s="38">
        <f t="shared" si="2"/>
        <v>573.5</v>
      </c>
      <c r="P27" s="36">
        <f t="shared" si="3"/>
        <v>191.16666666666666</v>
      </c>
    </row>
    <row r="28" spans="2:16" ht="15">
      <c r="B28" s="6">
        <v>26</v>
      </c>
      <c r="C28" s="24">
        <v>1998</v>
      </c>
      <c r="D28" s="7" t="s">
        <v>30</v>
      </c>
      <c r="E28" s="27" t="s">
        <v>26</v>
      </c>
      <c r="F28" s="27"/>
      <c r="G28" s="6">
        <v>178</v>
      </c>
      <c r="H28" s="6">
        <v>205</v>
      </c>
      <c r="I28" s="6">
        <v>203</v>
      </c>
      <c r="J28" s="6">
        <v>171</v>
      </c>
      <c r="K28" s="6">
        <v>179</v>
      </c>
      <c r="L28" s="6">
        <v>203</v>
      </c>
      <c r="M28" s="8">
        <f t="shared" si="0"/>
        <v>1139</v>
      </c>
      <c r="N28" s="20">
        <f t="shared" si="1"/>
        <v>1139</v>
      </c>
      <c r="O28" s="13">
        <f t="shared" si="2"/>
        <v>569.5</v>
      </c>
      <c r="P28" s="10">
        <f t="shared" si="3"/>
        <v>189.83333333333334</v>
      </c>
    </row>
    <row r="29" spans="2:16" ht="15">
      <c r="B29" s="6">
        <v>27</v>
      </c>
      <c r="C29" s="24">
        <v>169</v>
      </c>
      <c r="D29" s="7" t="s">
        <v>29</v>
      </c>
      <c r="E29" s="27" t="s">
        <v>26</v>
      </c>
      <c r="F29" s="27"/>
      <c r="G29" s="6">
        <v>181</v>
      </c>
      <c r="H29" s="6">
        <v>192</v>
      </c>
      <c r="I29" s="6">
        <v>181</v>
      </c>
      <c r="J29" s="6">
        <v>167</v>
      </c>
      <c r="K29" s="6">
        <v>199</v>
      </c>
      <c r="L29" s="6">
        <v>201</v>
      </c>
      <c r="M29" s="8">
        <f t="shared" si="0"/>
        <v>1121</v>
      </c>
      <c r="N29" s="20">
        <f t="shared" si="1"/>
        <v>1121</v>
      </c>
      <c r="O29" s="13">
        <f t="shared" si="2"/>
        <v>560.5</v>
      </c>
      <c r="P29" s="10">
        <f t="shared" si="3"/>
        <v>186.83333333333334</v>
      </c>
    </row>
    <row r="30" spans="2:16" ht="15.75" thickBot="1">
      <c r="B30" s="37">
        <v>28</v>
      </c>
      <c r="C30" s="78">
        <v>2499</v>
      </c>
      <c r="D30" s="50" t="s">
        <v>87</v>
      </c>
      <c r="E30" s="61" t="s">
        <v>26</v>
      </c>
      <c r="F30" s="61">
        <v>8</v>
      </c>
      <c r="G30" s="73">
        <v>134</v>
      </c>
      <c r="H30" s="73">
        <v>161</v>
      </c>
      <c r="I30" s="73">
        <v>187</v>
      </c>
      <c r="J30" s="73">
        <v>224</v>
      </c>
      <c r="K30" s="73">
        <v>211</v>
      </c>
      <c r="L30" s="73">
        <v>156</v>
      </c>
      <c r="M30" s="74">
        <f t="shared" si="0"/>
        <v>1073</v>
      </c>
      <c r="N30" s="43">
        <f t="shared" si="1"/>
        <v>1121</v>
      </c>
      <c r="O30" s="39">
        <f t="shared" si="2"/>
        <v>560.5</v>
      </c>
      <c r="P30" s="75">
        <f t="shared" si="3"/>
        <v>178.83333333333334</v>
      </c>
    </row>
    <row r="31" spans="2:16" ht="15">
      <c r="B31" s="34">
        <v>29</v>
      </c>
      <c r="C31" s="41">
        <v>2079</v>
      </c>
      <c r="D31" s="35" t="s">
        <v>86</v>
      </c>
      <c r="E31" s="59" t="s">
        <v>26</v>
      </c>
      <c r="F31" s="59"/>
      <c r="G31" s="34">
        <v>205</v>
      </c>
      <c r="H31" s="34">
        <v>226</v>
      </c>
      <c r="I31" s="34">
        <v>216</v>
      </c>
      <c r="J31" s="34">
        <v>194</v>
      </c>
      <c r="K31" s="34">
        <v>214</v>
      </c>
      <c r="L31" s="77">
        <v>212</v>
      </c>
      <c r="M31" s="40">
        <f t="shared" si="0"/>
        <v>1267</v>
      </c>
      <c r="N31" s="41">
        <f t="shared" si="1"/>
        <v>1267</v>
      </c>
      <c r="O31" s="38">
        <f t="shared" si="2"/>
        <v>633.5</v>
      </c>
      <c r="P31" s="36">
        <f t="shared" si="3"/>
        <v>211.16666666666666</v>
      </c>
    </row>
    <row r="32" spans="2:16" ht="15">
      <c r="B32" s="6">
        <v>30</v>
      </c>
      <c r="C32" s="20">
        <v>1613</v>
      </c>
      <c r="D32" s="7" t="s">
        <v>95</v>
      </c>
      <c r="E32" s="27" t="s">
        <v>26</v>
      </c>
      <c r="F32" s="27"/>
      <c r="G32" s="6">
        <v>187</v>
      </c>
      <c r="H32" s="6">
        <v>131</v>
      </c>
      <c r="I32" s="6">
        <v>172</v>
      </c>
      <c r="J32" s="6">
        <v>176</v>
      </c>
      <c r="K32" s="6">
        <v>258</v>
      </c>
      <c r="L32" s="5">
        <v>238</v>
      </c>
      <c r="M32" s="8">
        <f t="shared" si="0"/>
        <v>1162</v>
      </c>
      <c r="N32" s="20">
        <f t="shared" si="1"/>
        <v>1162</v>
      </c>
      <c r="O32" s="13">
        <f t="shared" si="2"/>
        <v>581</v>
      </c>
      <c r="P32" s="10">
        <f t="shared" si="3"/>
        <v>193.66666666666666</v>
      </c>
    </row>
    <row r="33" spans="2:16" ht="15">
      <c r="B33" s="6">
        <v>31</v>
      </c>
      <c r="C33" s="20">
        <v>2001</v>
      </c>
      <c r="D33" s="7" t="s">
        <v>85</v>
      </c>
      <c r="E33" s="27" t="s">
        <v>26</v>
      </c>
      <c r="F33" s="27"/>
      <c r="G33" s="6">
        <v>143</v>
      </c>
      <c r="H33" s="6">
        <v>191</v>
      </c>
      <c r="I33" s="6">
        <v>165</v>
      </c>
      <c r="J33" s="6">
        <v>196</v>
      </c>
      <c r="K33" s="6">
        <v>232</v>
      </c>
      <c r="L33" s="5">
        <v>233</v>
      </c>
      <c r="M33" s="8">
        <f t="shared" si="0"/>
        <v>1160</v>
      </c>
      <c r="N33" s="20">
        <f t="shared" si="1"/>
        <v>1160</v>
      </c>
      <c r="O33" s="13">
        <f t="shared" si="2"/>
        <v>580</v>
      </c>
      <c r="P33" s="10">
        <f t="shared" si="3"/>
        <v>193.33333333333334</v>
      </c>
    </row>
    <row r="34" spans="2:16" ht="15">
      <c r="B34" s="6">
        <v>32</v>
      </c>
      <c r="C34" s="20">
        <v>2136</v>
      </c>
      <c r="D34" s="7" t="s">
        <v>39</v>
      </c>
      <c r="E34" s="27" t="s">
        <v>26</v>
      </c>
      <c r="F34" s="27">
        <v>8</v>
      </c>
      <c r="G34" s="6">
        <v>192</v>
      </c>
      <c r="H34" s="6">
        <v>203</v>
      </c>
      <c r="I34" s="6">
        <v>175</v>
      </c>
      <c r="J34" s="6">
        <v>170</v>
      </c>
      <c r="K34" s="6">
        <v>181</v>
      </c>
      <c r="L34" s="5">
        <v>171</v>
      </c>
      <c r="M34" s="8">
        <f t="shared" si="0"/>
        <v>1092</v>
      </c>
      <c r="N34" s="20">
        <f t="shared" si="1"/>
        <v>1140</v>
      </c>
      <c r="O34" s="13">
        <f t="shared" si="2"/>
        <v>570</v>
      </c>
      <c r="P34" s="10">
        <f t="shared" si="3"/>
        <v>182</v>
      </c>
    </row>
    <row r="35" spans="2:16" ht="15">
      <c r="B35" s="6">
        <v>33</v>
      </c>
      <c r="C35" s="41">
        <v>794</v>
      </c>
      <c r="D35" s="35" t="s">
        <v>102</v>
      </c>
      <c r="E35" s="59" t="s">
        <v>26</v>
      </c>
      <c r="F35" s="59">
        <v>8</v>
      </c>
      <c r="G35" s="34">
        <v>158</v>
      </c>
      <c r="H35" s="34">
        <v>181</v>
      </c>
      <c r="I35" s="34">
        <v>168</v>
      </c>
      <c r="J35" s="34">
        <v>193</v>
      </c>
      <c r="K35" s="34">
        <v>214</v>
      </c>
      <c r="L35" s="77">
        <v>167</v>
      </c>
      <c r="M35" s="40">
        <f aca="true" t="shared" si="4" ref="M35:M54">SUM(G35+H35+I35+J35+K35+L35)</f>
        <v>1081</v>
      </c>
      <c r="N35" s="41">
        <f aca="true" t="shared" si="5" ref="N35:N54">SUM(G35:L35)+(F35*6)</f>
        <v>1129</v>
      </c>
      <c r="O35" s="38">
        <f aca="true" t="shared" si="6" ref="O35:O54">N35/2</f>
        <v>564.5</v>
      </c>
      <c r="P35" s="36">
        <f aca="true" t="shared" si="7" ref="P35:P54">SUM(M35)/6</f>
        <v>180.16666666666666</v>
      </c>
    </row>
    <row r="36" spans="2:16" ht="15">
      <c r="B36" s="6">
        <v>34</v>
      </c>
      <c r="C36" s="20">
        <v>959</v>
      </c>
      <c r="D36" s="7" t="s">
        <v>89</v>
      </c>
      <c r="E36" s="27" t="s">
        <v>26</v>
      </c>
      <c r="F36" s="27">
        <v>8</v>
      </c>
      <c r="G36" s="6">
        <v>153</v>
      </c>
      <c r="H36" s="6">
        <v>181</v>
      </c>
      <c r="I36" s="6">
        <v>177</v>
      </c>
      <c r="J36" s="6">
        <v>200</v>
      </c>
      <c r="K36" s="6">
        <v>180</v>
      </c>
      <c r="L36" s="6">
        <v>181</v>
      </c>
      <c r="M36" s="8">
        <f t="shared" si="4"/>
        <v>1072</v>
      </c>
      <c r="N36" s="20">
        <f t="shared" si="5"/>
        <v>1120</v>
      </c>
      <c r="O36" s="13">
        <f t="shared" si="6"/>
        <v>560</v>
      </c>
      <c r="P36" s="10">
        <f t="shared" si="7"/>
        <v>178.66666666666666</v>
      </c>
    </row>
    <row r="37" spans="2:16" ht="15">
      <c r="B37" s="6">
        <v>35</v>
      </c>
      <c r="C37" s="20">
        <v>929</v>
      </c>
      <c r="D37" s="7" t="s">
        <v>111</v>
      </c>
      <c r="E37" s="27" t="s">
        <v>26</v>
      </c>
      <c r="F37" s="27"/>
      <c r="G37" s="6">
        <v>182</v>
      </c>
      <c r="H37" s="6">
        <v>215</v>
      </c>
      <c r="I37" s="6">
        <v>180</v>
      </c>
      <c r="J37" s="6">
        <v>217</v>
      </c>
      <c r="K37" s="6">
        <v>150</v>
      </c>
      <c r="L37" s="6">
        <v>173</v>
      </c>
      <c r="M37" s="8">
        <f t="shared" si="4"/>
        <v>1117</v>
      </c>
      <c r="N37" s="20">
        <f t="shared" si="5"/>
        <v>1117</v>
      </c>
      <c r="O37" s="13">
        <f t="shared" si="6"/>
        <v>558.5</v>
      </c>
      <c r="P37" s="10">
        <f t="shared" si="7"/>
        <v>186.16666666666666</v>
      </c>
    </row>
    <row r="38" spans="2:16" ht="15">
      <c r="B38" s="6">
        <v>36</v>
      </c>
      <c r="C38" s="20">
        <v>860</v>
      </c>
      <c r="D38" s="7" t="s">
        <v>90</v>
      </c>
      <c r="E38" s="27" t="s">
        <v>26</v>
      </c>
      <c r="F38" s="27"/>
      <c r="G38" s="6">
        <v>195</v>
      </c>
      <c r="H38" s="6">
        <v>171</v>
      </c>
      <c r="I38" s="6">
        <v>181</v>
      </c>
      <c r="J38" s="6">
        <v>199</v>
      </c>
      <c r="K38" s="6">
        <v>167</v>
      </c>
      <c r="L38" s="5">
        <v>191</v>
      </c>
      <c r="M38" s="8">
        <f t="shared" si="4"/>
        <v>1104</v>
      </c>
      <c r="N38" s="20">
        <f t="shared" si="5"/>
        <v>1104</v>
      </c>
      <c r="O38" s="13">
        <f t="shared" si="6"/>
        <v>552</v>
      </c>
      <c r="P38" s="10">
        <f t="shared" si="7"/>
        <v>184</v>
      </c>
    </row>
    <row r="39" spans="2:16" ht="15">
      <c r="B39" s="6">
        <v>37</v>
      </c>
      <c r="C39" s="20">
        <v>1538</v>
      </c>
      <c r="D39" s="79" t="s">
        <v>40</v>
      </c>
      <c r="E39" s="27" t="s">
        <v>26</v>
      </c>
      <c r="F39" s="27"/>
      <c r="G39" s="6">
        <v>169</v>
      </c>
      <c r="H39" s="6">
        <v>168</v>
      </c>
      <c r="I39" s="6">
        <v>179</v>
      </c>
      <c r="J39" s="6">
        <v>253</v>
      </c>
      <c r="K39" s="6">
        <v>201</v>
      </c>
      <c r="L39" s="5">
        <v>134</v>
      </c>
      <c r="M39" s="8">
        <f t="shared" si="4"/>
        <v>1104</v>
      </c>
      <c r="N39" s="20">
        <f t="shared" si="5"/>
        <v>1104</v>
      </c>
      <c r="O39" s="13">
        <f t="shared" si="6"/>
        <v>552</v>
      </c>
      <c r="P39" s="10">
        <f t="shared" si="7"/>
        <v>184</v>
      </c>
    </row>
    <row r="40" spans="2:16" ht="15">
      <c r="B40" s="6">
        <v>38</v>
      </c>
      <c r="C40" s="20">
        <v>2157</v>
      </c>
      <c r="D40" s="7" t="s">
        <v>78</v>
      </c>
      <c r="E40" s="27" t="s">
        <v>26</v>
      </c>
      <c r="F40" s="27"/>
      <c r="G40" s="6">
        <v>199</v>
      </c>
      <c r="H40" s="6">
        <v>167</v>
      </c>
      <c r="I40" s="6">
        <v>169</v>
      </c>
      <c r="J40" s="6">
        <v>217</v>
      </c>
      <c r="K40" s="6">
        <v>182</v>
      </c>
      <c r="L40" s="5">
        <v>161</v>
      </c>
      <c r="M40" s="8">
        <f t="shared" si="4"/>
        <v>1095</v>
      </c>
      <c r="N40" s="20">
        <f t="shared" si="5"/>
        <v>1095</v>
      </c>
      <c r="O40" s="13">
        <f t="shared" si="6"/>
        <v>547.5</v>
      </c>
      <c r="P40" s="10">
        <f t="shared" si="7"/>
        <v>182.5</v>
      </c>
    </row>
    <row r="41" spans="2:16" ht="15">
      <c r="B41" s="6">
        <v>39</v>
      </c>
      <c r="C41" s="20">
        <v>2051</v>
      </c>
      <c r="D41" s="7" t="s">
        <v>48</v>
      </c>
      <c r="E41" s="27" t="s">
        <v>26</v>
      </c>
      <c r="F41" s="27"/>
      <c r="G41" s="6">
        <v>173</v>
      </c>
      <c r="H41" s="6">
        <v>136</v>
      </c>
      <c r="I41" s="6">
        <v>246</v>
      </c>
      <c r="J41" s="6">
        <v>173</v>
      </c>
      <c r="K41" s="6">
        <v>157</v>
      </c>
      <c r="L41" s="5">
        <v>201</v>
      </c>
      <c r="M41" s="8">
        <f t="shared" si="4"/>
        <v>1086</v>
      </c>
      <c r="N41" s="20">
        <f t="shared" si="5"/>
        <v>1086</v>
      </c>
      <c r="O41" s="13">
        <f t="shared" si="6"/>
        <v>543</v>
      </c>
      <c r="P41" s="10">
        <f t="shared" si="7"/>
        <v>181</v>
      </c>
    </row>
    <row r="42" spans="2:16" ht="15">
      <c r="B42" s="6">
        <v>40</v>
      </c>
      <c r="C42" s="20">
        <v>2022</v>
      </c>
      <c r="D42" s="7" t="s">
        <v>38</v>
      </c>
      <c r="E42" s="27" t="s">
        <v>26</v>
      </c>
      <c r="F42" s="27">
        <v>8</v>
      </c>
      <c r="G42" s="6">
        <v>161</v>
      </c>
      <c r="H42" s="6">
        <v>189</v>
      </c>
      <c r="I42" s="6">
        <v>194</v>
      </c>
      <c r="J42" s="6">
        <v>142</v>
      </c>
      <c r="K42" s="6">
        <v>181</v>
      </c>
      <c r="L42" s="5">
        <v>169</v>
      </c>
      <c r="M42" s="8">
        <f t="shared" si="4"/>
        <v>1036</v>
      </c>
      <c r="N42" s="20">
        <f t="shared" si="5"/>
        <v>1084</v>
      </c>
      <c r="O42" s="13">
        <f t="shared" si="6"/>
        <v>542</v>
      </c>
      <c r="P42" s="10">
        <f t="shared" si="7"/>
        <v>172.66666666666666</v>
      </c>
    </row>
    <row r="43" spans="2:16" ht="15">
      <c r="B43" s="6">
        <v>41</v>
      </c>
      <c r="C43" s="20">
        <v>2993</v>
      </c>
      <c r="D43" s="7" t="s">
        <v>49</v>
      </c>
      <c r="E43" s="27" t="s">
        <v>26</v>
      </c>
      <c r="F43" s="27">
        <v>8</v>
      </c>
      <c r="G43" s="6">
        <v>174</v>
      </c>
      <c r="H43" s="6">
        <v>134</v>
      </c>
      <c r="I43" s="6">
        <v>178</v>
      </c>
      <c r="J43" s="6">
        <v>153</v>
      </c>
      <c r="K43" s="6">
        <v>213</v>
      </c>
      <c r="L43" s="6">
        <v>176</v>
      </c>
      <c r="M43" s="8">
        <f t="shared" si="4"/>
        <v>1028</v>
      </c>
      <c r="N43" s="20">
        <f t="shared" si="5"/>
        <v>1076</v>
      </c>
      <c r="O43" s="13">
        <f t="shared" si="6"/>
        <v>538</v>
      </c>
      <c r="P43" s="10">
        <f t="shared" si="7"/>
        <v>171.33333333333334</v>
      </c>
    </row>
    <row r="44" spans="2:16" ht="15">
      <c r="B44" s="6">
        <v>42</v>
      </c>
      <c r="C44" s="20">
        <v>2407</v>
      </c>
      <c r="D44" s="7" t="s">
        <v>88</v>
      </c>
      <c r="E44" s="27" t="s">
        <v>26</v>
      </c>
      <c r="F44" s="27"/>
      <c r="G44" s="6">
        <v>153</v>
      </c>
      <c r="H44" s="6">
        <v>177</v>
      </c>
      <c r="I44" s="6">
        <v>147</v>
      </c>
      <c r="J44" s="6">
        <v>193</v>
      </c>
      <c r="K44" s="6">
        <v>201</v>
      </c>
      <c r="L44" s="5">
        <v>204</v>
      </c>
      <c r="M44" s="8">
        <f t="shared" si="4"/>
        <v>1075</v>
      </c>
      <c r="N44" s="20">
        <f t="shared" si="5"/>
        <v>1075</v>
      </c>
      <c r="O44" s="13">
        <f t="shared" si="6"/>
        <v>537.5</v>
      </c>
      <c r="P44" s="10">
        <f t="shared" si="7"/>
        <v>179.16666666666666</v>
      </c>
    </row>
    <row r="45" spans="2:16" ht="15">
      <c r="B45" s="6">
        <v>43</v>
      </c>
      <c r="C45" s="20">
        <v>2253</v>
      </c>
      <c r="D45" s="7" t="s">
        <v>106</v>
      </c>
      <c r="E45" s="27" t="s">
        <v>26</v>
      </c>
      <c r="F45" s="27"/>
      <c r="G45" s="6">
        <v>157</v>
      </c>
      <c r="H45" s="6">
        <v>177</v>
      </c>
      <c r="I45" s="6">
        <v>189</v>
      </c>
      <c r="J45" s="6">
        <v>176</v>
      </c>
      <c r="K45" s="6">
        <v>219</v>
      </c>
      <c r="L45" s="5">
        <v>154</v>
      </c>
      <c r="M45" s="8">
        <f t="shared" si="4"/>
        <v>1072</v>
      </c>
      <c r="N45" s="20">
        <f t="shared" si="5"/>
        <v>1072</v>
      </c>
      <c r="O45" s="13">
        <f t="shared" si="6"/>
        <v>536</v>
      </c>
      <c r="P45" s="10">
        <f t="shared" si="7"/>
        <v>178.66666666666666</v>
      </c>
    </row>
    <row r="46" spans="2:16" ht="15">
      <c r="B46" s="6">
        <v>44</v>
      </c>
      <c r="C46" s="20">
        <v>1854</v>
      </c>
      <c r="D46" s="7" t="s">
        <v>57</v>
      </c>
      <c r="E46" s="27" t="s">
        <v>26</v>
      </c>
      <c r="F46" s="27"/>
      <c r="G46" s="6">
        <v>146</v>
      </c>
      <c r="H46" s="6">
        <v>164</v>
      </c>
      <c r="I46" s="6">
        <v>159</v>
      </c>
      <c r="J46" s="6">
        <v>178</v>
      </c>
      <c r="K46" s="6">
        <v>254</v>
      </c>
      <c r="L46" s="5">
        <v>169</v>
      </c>
      <c r="M46" s="8">
        <f t="shared" si="4"/>
        <v>1070</v>
      </c>
      <c r="N46" s="20">
        <f t="shared" si="5"/>
        <v>1070</v>
      </c>
      <c r="O46" s="13">
        <f t="shared" si="6"/>
        <v>535</v>
      </c>
      <c r="P46" s="10">
        <f t="shared" si="7"/>
        <v>178.33333333333334</v>
      </c>
    </row>
    <row r="47" spans="2:16" ht="15">
      <c r="B47" s="6">
        <v>45</v>
      </c>
      <c r="C47" s="20">
        <v>2120</v>
      </c>
      <c r="D47" s="7" t="s">
        <v>43</v>
      </c>
      <c r="E47" s="27" t="s">
        <v>26</v>
      </c>
      <c r="F47" s="27"/>
      <c r="G47" s="6">
        <v>172</v>
      </c>
      <c r="H47" s="6">
        <v>158</v>
      </c>
      <c r="I47" s="6">
        <v>204</v>
      </c>
      <c r="J47" s="6">
        <v>166</v>
      </c>
      <c r="K47" s="6">
        <v>160</v>
      </c>
      <c r="L47" s="5">
        <v>206</v>
      </c>
      <c r="M47" s="8">
        <f t="shared" si="4"/>
        <v>1066</v>
      </c>
      <c r="N47" s="20">
        <f t="shared" si="5"/>
        <v>1066</v>
      </c>
      <c r="O47" s="13">
        <f t="shared" si="6"/>
        <v>533</v>
      </c>
      <c r="P47" s="10">
        <f t="shared" si="7"/>
        <v>177.66666666666666</v>
      </c>
    </row>
    <row r="48" spans="2:16" ht="15">
      <c r="B48" s="6">
        <v>46</v>
      </c>
      <c r="C48" s="20">
        <v>743</v>
      </c>
      <c r="D48" s="7" t="s">
        <v>101</v>
      </c>
      <c r="E48" s="27" t="s">
        <v>26</v>
      </c>
      <c r="F48" s="27"/>
      <c r="G48" s="6">
        <v>191</v>
      </c>
      <c r="H48" s="6">
        <v>175</v>
      </c>
      <c r="I48" s="6">
        <v>207</v>
      </c>
      <c r="J48" s="6">
        <v>130</v>
      </c>
      <c r="K48" s="6">
        <v>195</v>
      </c>
      <c r="L48" s="5">
        <v>167</v>
      </c>
      <c r="M48" s="8">
        <f t="shared" si="4"/>
        <v>1065</v>
      </c>
      <c r="N48" s="20">
        <f t="shared" si="5"/>
        <v>1065</v>
      </c>
      <c r="O48" s="13">
        <f t="shared" si="6"/>
        <v>532.5</v>
      </c>
      <c r="P48" s="10">
        <f t="shared" si="7"/>
        <v>177.5</v>
      </c>
    </row>
    <row r="49" spans="2:16" ht="15">
      <c r="B49" s="6">
        <v>47</v>
      </c>
      <c r="C49" s="20">
        <v>1546</v>
      </c>
      <c r="D49" s="7" t="s">
        <v>91</v>
      </c>
      <c r="E49" s="27" t="s">
        <v>26</v>
      </c>
      <c r="F49" s="27"/>
      <c r="G49" s="5">
        <v>136</v>
      </c>
      <c r="H49" s="5">
        <v>175</v>
      </c>
      <c r="I49" s="5">
        <v>191</v>
      </c>
      <c r="J49" s="5">
        <v>234</v>
      </c>
      <c r="K49" s="5">
        <v>162</v>
      </c>
      <c r="L49" s="5">
        <v>158</v>
      </c>
      <c r="M49" s="8">
        <f t="shared" si="4"/>
        <v>1056</v>
      </c>
      <c r="N49" s="20">
        <f t="shared" si="5"/>
        <v>1056</v>
      </c>
      <c r="O49" s="13">
        <f t="shared" si="6"/>
        <v>528</v>
      </c>
      <c r="P49" s="10">
        <f t="shared" si="7"/>
        <v>176</v>
      </c>
    </row>
    <row r="50" spans="2:16" ht="15">
      <c r="B50" s="6">
        <v>48</v>
      </c>
      <c r="C50" s="20">
        <v>2100</v>
      </c>
      <c r="D50" s="7" t="s">
        <v>108</v>
      </c>
      <c r="E50" s="27" t="s">
        <v>26</v>
      </c>
      <c r="F50" s="27">
        <v>8</v>
      </c>
      <c r="G50" s="5">
        <v>149</v>
      </c>
      <c r="H50" s="5">
        <v>153</v>
      </c>
      <c r="I50" s="5">
        <v>207</v>
      </c>
      <c r="J50" s="5">
        <v>141</v>
      </c>
      <c r="K50" s="5">
        <v>180</v>
      </c>
      <c r="L50" s="5">
        <v>166</v>
      </c>
      <c r="M50" s="8">
        <f t="shared" si="4"/>
        <v>996</v>
      </c>
      <c r="N50" s="20">
        <f t="shared" si="5"/>
        <v>1044</v>
      </c>
      <c r="O50" s="13">
        <f t="shared" si="6"/>
        <v>522</v>
      </c>
      <c r="P50" s="10">
        <f t="shared" si="7"/>
        <v>166</v>
      </c>
    </row>
    <row r="51" spans="2:16" ht="15">
      <c r="B51" s="6">
        <v>49</v>
      </c>
      <c r="C51" s="20">
        <v>2617</v>
      </c>
      <c r="D51" s="79" t="s">
        <v>61</v>
      </c>
      <c r="E51" s="27" t="s">
        <v>26</v>
      </c>
      <c r="F51" s="27"/>
      <c r="G51" s="5">
        <v>205</v>
      </c>
      <c r="H51" s="5">
        <v>220</v>
      </c>
      <c r="I51" s="5">
        <v>160</v>
      </c>
      <c r="J51" s="5">
        <v>138</v>
      </c>
      <c r="K51" s="5">
        <v>135</v>
      </c>
      <c r="L51" s="5">
        <v>177</v>
      </c>
      <c r="M51" s="8">
        <f t="shared" si="4"/>
        <v>1035</v>
      </c>
      <c r="N51" s="20">
        <f t="shared" si="5"/>
        <v>1035</v>
      </c>
      <c r="O51" s="13">
        <f t="shared" si="6"/>
        <v>517.5</v>
      </c>
      <c r="P51" s="10">
        <f t="shared" si="7"/>
        <v>172.5</v>
      </c>
    </row>
    <row r="52" spans="2:16" ht="15">
      <c r="B52" s="6">
        <v>50</v>
      </c>
      <c r="C52" s="20">
        <v>2088</v>
      </c>
      <c r="D52" s="7" t="s">
        <v>97</v>
      </c>
      <c r="E52" s="27" t="s">
        <v>26</v>
      </c>
      <c r="F52" s="27"/>
      <c r="G52" s="5">
        <v>133</v>
      </c>
      <c r="H52" s="5">
        <v>192</v>
      </c>
      <c r="I52" s="5">
        <v>168</v>
      </c>
      <c r="J52" s="5">
        <v>186</v>
      </c>
      <c r="K52" s="5">
        <v>192</v>
      </c>
      <c r="L52" s="5">
        <v>144</v>
      </c>
      <c r="M52" s="8">
        <f t="shared" si="4"/>
        <v>1015</v>
      </c>
      <c r="N52" s="20">
        <f t="shared" si="5"/>
        <v>1015</v>
      </c>
      <c r="O52" s="13">
        <f t="shared" si="6"/>
        <v>507.5</v>
      </c>
      <c r="P52" s="10">
        <f t="shared" si="7"/>
        <v>169.16666666666666</v>
      </c>
    </row>
    <row r="53" spans="2:16" ht="15">
      <c r="B53" s="6">
        <v>51</v>
      </c>
      <c r="C53" s="20">
        <v>225</v>
      </c>
      <c r="D53" s="7" t="s">
        <v>98</v>
      </c>
      <c r="E53" s="27" t="s">
        <v>26</v>
      </c>
      <c r="F53" s="27">
        <v>8</v>
      </c>
      <c r="G53" s="5">
        <v>179</v>
      </c>
      <c r="H53" s="5">
        <v>153</v>
      </c>
      <c r="I53" s="5">
        <v>140</v>
      </c>
      <c r="J53" s="5">
        <v>151</v>
      </c>
      <c r="K53" s="5">
        <v>195</v>
      </c>
      <c r="L53" s="5">
        <v>148</v>
      </c>
      <c r="M53" s="8">
        <f t="shared" si="4"/>
        <v>966</v>
      </c>
      <c r="N53" s="20">
        <f t="shared" si="5"/>
        <v>1014</v>
      </c>
      <c r="O53" s="13">
        <f t="shared" si="6"/>
        <v>507</v>
      </c>
      <c r="P53" s="10">
        <f t="shared" si="7"/>
        <v>161</v>
      </c>
    </row>
    <row r="54" spans="2:16" ht="15">
      <c r="B54" s="6">
        <v>52</v>
      </c>
      <c r="C54" s="20">
        <v>52</v>
      </c>
      <c r="D54" s="79" t="s">
        <v>110</v>
      </c>
      <c r="E54" s="27" t="s">
        <v>26</v>
      </c>
      <c r="F54" s="27"/>
      <c r="G54" s="6">
        <v>167</v>
      </c>
      <c r="H54" s="6">
        <v>189</v>
      </c>
      <c r="I54" s="6">
        <v>147</v>
      </c>
      <c r="J54" s="6">
        <v>138</v>
      </c>
      <c r="K54" s="6">
        <v>166</v>
      </c>
      <c r="L54" s="6">
        <v>145</v>
      </c>
      <c r="M54" s="8">
        <f t="shared" si="4"/>
        <v>952</v>
      </c>
      <c r="N54" s="20">
        <f t="shared" si="5"/>
        <v>952</v>
      </c>
      <c r="O54" s="13">
        <f t="shared" si="6"/>
        <v>476</v>
      </c>
      <c r="P54" s="10">
        <f t="shared" si="7"/>
        <v>158.66666666666666</v>
      </c>
    </row>
  </sheetData>
  <sheetProtection/>
  <mergeCells count="1">
    <mergeCell ref="B1:P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4"/>
  <sheetViews>
    <sheetView zoomScalePageLayoutView="0" workbookViewId="0" topLeftCell="A1">
      <selection activeCell="D14" sqref="D14"/>
    </sheetView>
  </sheetViews>
  <sheetFormatPr defaultColWidth="5.5742187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5.140625" style="54" customWidth="1"/>
    <col min="6" max="6" width="6.57421875" style="0" customWidth="1"/>
    <col min="7" max="7" width="9.00390625" style="0" customWidth="1"/>
    <col min="8" max="8" width="7.00390625" style="0" customWidth="1"/>
    <col min="9" max="10" width="6.8515625" style="0" customWidth="1"/>
    <col min="11" max="11" width="7.140625" style="0" customWidth="1"/>
    <col min="12" max="12" width="9.140625" style="0" customWidth="1"/>
    <col min="13" max="13" width="13.140625" style="0" customWidth="1"/>
    <col min="14" max="14" width="10.28125" style="0" customWidth="1"/>
    <col min="15" max="255" width="9.140625" style="0" customWidth="1"/>
  </cols>
  <sheetData>
    <row r="1" spans="2:14" ht="34.5" customHeight="1">
      <c r="B1" s="96" t="s">
        <v>23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2:14" ht="35.25" customHeight="1">
      <c r="B2" s="21" t="s">
        <v>0</v>
      </c>
      <c r="C2" s="29" t="s">
        <v>1</v>
      </c>
      <c r="D2" s="29" t="s">
        <v>2</v>
      </c>
      <c r="E2" s="53" t="s">
        <v>16</v>
      </c>
      <c r="F2" s="52" t="s">
        <v>12</v>
      </c>
      <c r="G2" s="17" t="s">
        <v>14</v>
      </c>
      <c r="H2" s="29" t="s">
        <v>3</v>
      </c>
      <c r="I2" s="29" t="s">
        <v>4</v>
      </c>
      <c r="J2" s="29" t="s">
        <v>5</v>
      </c>
      <c r="K2" s="29" t="s">
        <v>6</v>
      </c>
      <c r="L2" s="15" t="s">
        <v>13</v>
      </c>
      <c r="M2" s="14" t="s">
        <v>10</v>
      </c>
      <c r="N2" s="18" t="s">
        <v>9</v>
      </c>
    </row>
    <row r="3" spans="2:14" ht="15">
      <c r="B3" s="20">
        <v>1</v>
      </c>
      <c r="C3" s="6">
        <f>'ELIM.A'!C6</f>
        <v>2627</v>
      </c>
      <c r="D3" s="7" t="str">
        <f>'ELIM.A'!D6</f>
        <v>ROJEK DARIUSZ</v>
      </c>
      <c r="E3" s="8" t="str">
        <f>'ELIM.A'!E6</f>
        <v>A</v>
      </c>
      <c r="F3" s="8">
        <f>'ELIM.A'!F6</f>
        <v>0</v>
      </c>
      <c r="G3" s="80">
        <v>629.5</v>
      </c>
      <c r="H3" s="6">
        <v>204</v>
      </c>
      <c r="I3" s="6">
        <v>232</v>
      </c>
      <c r="J3" s="6">
        <v>210</v>
      </c>
      <c r="K3" s="6">
        <v>217</v>
      </c>
      <c r="L3" s="81">
        <f aca="true" t="shared" si="0" ref="L3:L34">SUM(H3:K3)+(G3)</f>
        <v>1492.5</v>
      </c>
      <c r="M3" s="80">
        <f aca="true" t="shared" si="1" ref="M3:M34">SUM(L3)+F3*4</f>
        <v>1492.5</v>
      </c>
      <c r="N3" s="19">
        <f aca="true" t="shared" si="2" ref="N3:N34">SUM(H3:K3)/4</f>
        <v>215.75</v>
      </c>
    </row>
    <row r="4" spans="2:14" ht="15">
      <c r="B4" s="20">
        <v>2</v>
      </c>
      <c r="C4" s="6">
        <f>'ELIM.A'!C4</f>
        <v>194</v>
      </c>
      <c r="D4" s="7" t="str">
        <f>'ELIM.A'!D4</f>
        <v>JANICKI TOMASZ</v>
      </c>
      <c r="E4" s="8" t="str">
        <f>'ELIM.A'!E4</f>
        <v>A</v>
      </c>
      <c r="F4" s="8">
        <f>'ELIM.A'!F4</f>
        <v>0</v>
      </c>
      <c r="G4" s="80">
        <v>641.5</v>
      </c>
      <c r="H4" s="6">
        <v>211</v>
      </c>
      <c r="I4" s="6">
        <v>191</v>
      </c>
      <c r="J4" s="6">
        <v>235</v>
      </c>
      <c r="K4" s="6">
        <v>208</v>
      </c>
      <c r="L4" s="81">
        <f t="shared" si="0"/>
        <v>1486.5</v>
      </c>
      <c r="M4" s="80">
        <f t="shared" si="1"/>
        <v>1486.5</v>
      </c>
      <c r="N4" s="19">
        <f t="shared" si="2"/>
        <v>211.25</v>
      </c>
    </row>
    <row r="5" spans="2:14" ht="15">
      <c r="B5" s="20">
        <v>3</v>
      </c>
      <c r="C5" s="6">
        <f>'ELIM.A'!C10</f>
        <v>3076</v>
      </c>
      <c r="D5" s="7" t="str">
        <f>'ELIM.A'!D10</f>
        <v>KACZANOWSKI PIOTR</v>
      </c>
      <c r="E5" s="8" t="str">
        <f>'ELIM.A'!E10</f>
        <v>A</v>
      </c>
      <c r="F5" s="8">
        <f>'ELIM.A'!F10</f>
        <v>0</v>
      </c>
      <c r="G5" s="80">
        <v>602.5</v>
      </c>
      <c r="H5" s="6">
        <v>161</v>
      </c>
      <c r="I5" s="6">
        <v>224</v>
      </c>
      <c r="J5" s="6">
        <v>266</v>
      </c>
      <c r="K5" s="6">
        <v>227</v>
      </c>
      <c r="L5" s="81">
        <f t="shared" si="0"/>
        <v>1480.5</v>
      </c>
      <c r="M5" s="80">
        <f t="shared" si="1"/>
        <v>1480.5</v>
      </c>
      <c r="N5" s="19">
        <f t="shared" si="2"/>
        <v>219.5</v>
      </c>
    </row>
    <row r="6" spans="2:14" ht="15">
      <c r="B6" s="20">
        <v>4</v>
      </c>
      <c r="C6" s="6">
        <f>'ELIM.A'!C17</f>
        <v>2244</v>
      </c>
      <c r="D6" s="7" t="str">
        <f>'ELIM.A'!D17</f>
        <v>CHODOROWSKI ROBERT</v>
      </c>
      <c r="E6" s="8" t="str">
        <f>'ELIM.A'!E17</f>
        <v>A</v>
      </c>
      <c r="F6" s="8">
        <f>'ELIM.A'!F17</f>
        <v>0</v>
      </c>
      <c r="G6" s="80">
        <v>593.5</v>
      </c>
      <c r="H6" s="6">
        <v>211</v>
      </c>
      <c r="I6" s="6">
        <v>247</v>
      </c>
      <c r="J6" s="6">
        <v>198</v>
      </c>
      <c r="K6" s="6">
        <v>220</v>
      </c>
      <c r="L6" s="81">
        <f t="shared" si="0"/>
        <v>1469.5</v>
      </c>
      <c r="M6" s="80">
        <f t="shared" si="1"/>
        <v>1469.5</v>
      </c>
      <c r="N6" s="19">
        <f t="shared" si="2"/>
        <v>219</v>
      </c>
    </row>
    <row r="7" spans="2:14" ht="15">
      <c r="B7" s="20">
        <v>5</v>
      </c>
      <c r="C7" s="6">
        <f>'ELIM.A'!C20</f>
        <v>1316</v>
      </c>
      <c r="D7" s="7" t="str">
        <f>'ELIM.A'!D20</f>
        <v>STRZAŁKOWSKI KRZYSZTOF</v>
      </c>
      <c r="E7" s="8" t="str">
        <f>'ELIM.A'!E20</f>
        <v>A</v>
      </c>
      <c r="F7" s="8">
        <f>'ELIM.A'!F20</f>
        <v>0</v>
      </c>
      <c r="G7" s="80">
        <v>588.5</v>
      </c>
      <c r="H7" s="6">
        <v>259</v>
      </c>
      <c r="I7" s="6">
        <v>192</v>
      </c>
      <c r="J7" s="6">
        <v>188</v>
      </c>
      <c r="K7" s="6">
        <v>235</v>
      </c>
      <c r="L7" s="81">
        <f t="shared" si="0"/>
        <v>1462.5</v>
      </c>
      <c r="M7" s="80">
        <f t="shared" si="1"/>
        <v>1462.5</v>
      </c>
      <c r="N7" s="19">
        <f t="shared" si="2"/>
        <v>218.5</v>
      </c>
    </row>
    <row r="8" spans="2:14" ht="15">
      <c r="B8" s="20">
        <v>6</v>
      </c>
      <c r="C8" s="6">
        <f>'ELIM.A'!C9</f>
        <v>226</v>
      </c>
      <c r="D8" s="7" t="str">
        <f>'ELIM.A'!D9</f>
        <v>RYBICKI KAZIMIERZ</v>
      </c>
      <c r="E8" s="8" t="str">
        <f>'ELIM.A'!E9</f>
        <v>A</v>
      </c>
      <c r="F8" s="8">
        <f>'ELIM.A'!F9</f>
        <v>0</v>
      </c>
      <c r="G8" s="80">
        <v>606</v>
      </c>
      <c r="H8" s="6">
        <v>217</v>
      </c>
      <c r="I8" s="6">
        <v>203</v>
      </c>
      <c r="J8" s="6">
        <v>215</v>
      </c>
      <c r="K8" s="6">
        <v>221</v>
      </c>
      <c r="L8" s="81">
        <f t="shared" si="0"/>
        <v>1462</v>
      </c>
      <c r="M8" s="80">
        <f t="shared" si="1"/>
        <v>1462</v>
      </c>
      <c r="N8" s="19">
        <f t="shared" si="2"/>
        <v>214</v>
      </c>
    </row>
    <row r="9" spans="2:14" ht="15">
      <c r="B9" s="20">
        <v>7</v>
      </c>
      <c r="C9" s="6">
        <f>'ELIM.A'!C3</f>
        <v>738</v>
      </c>
      <c r="D9" s="7" t="str">
        <f>'ELIM.A'!D3</f>
        <v>PREUS PATRYK</v>
      </c>
      <c r="E9" s="8" t="str">
        <f>'ELIM.A'!E3</f>
        <v>A</v>
      </c>
      <c r="F9" s="8">
        <f>'ELIM.A'!F3</f>
        <v>0</v>
      </c>
      <c r="G9" s="80">
        <v>646</v>
      </c>
      <c r="H9" s="6">
        <v>160</v>
      </c>
      <c r="I9" s="6">
        <v>201</v>
      </c>
      <c r="J9" s="6">
        <v>245</v>
      </c>
      <c r="K9" s="6">
        <v>189</v>
      </c>
      <c r="L9" s="81">
        <f t="shared" si="0"/>
        <v>1441</v>
      </c>
      <c r="M9" s="80">
        <f t="shared" si="1"/>
        <v>1441</v>
      </c>
      <c r="N9" s="19">
        <f t="shared" si="2"/>
        <v>198.75</v>
      </c>
    </row>
    <row r="10" spans="2:14" ht="15">
      <c r="B10" s="20">
        <v>8</v>
      </c>
      <c r="C10" s="6">
        <f>'ELIM.A'!C24</f>
        <v>2331</v>
      </c>
      <c r="D10" s="7" t="str">
        <f>'ELIM.A'!D24</f>
        <v>GŁUCHOWSKI DANIEL</v>
      </c>
      <c r="E10" s="8" t="str">
        <f>'ELIM.A'!E24</f>
        <v>A</v>
      </c>
      <c r="F10" s="8">
        <f>'ELIM.A'!F24</f>
        <v>0</v>
      </c>
      <c r="G10" s="80">
        <v>582</v>
      </c>
      <c r="H10" s="6">
        <v>216</v>
      </c>
      <c r="I10" s="6">
        <v>214</v>
      </c>
      <c r="J10" s="6">
        <v>169</v>
      </c>
      <c r="K10" s="6">
        <v>247</v>
      </c>
      <c r="L10" s="81">
        <f t="shared" si="0"/>
        <v>1428</v>
      </c>
      <c r="M10" s="80">
        <f t="shared" si="1"/>
        <v>1428</v>
      </c>
      <c r="N10" s="19">
        <f t="shared" si="2"/>
        <v>211.5</v>
      </c>
    </row>
    <row r="11" spans="2:14" ht="15">
      <c r="B11" s="20">
        <v>9</v>
      </c>
      <c r="C11" s="6">
        <f>'ELIM.A'!C13</f>
        <v>3030</v>
      </c>
      <c r="D11" s="7" t="str">
        <f>'ELIM.A'!D13</f>
        <v>CHOMICZ DOMINIK</v>
      </c>
      <c r="E11" s="8" t="str">
        <f>'ELIM.A'!E13</f>
        <v>A</v>
      </c>
      <c r="F11" s="8">
        <f>'ELIM.A'!F13</f>
        <v>0</v>
      </c>
      <c r="G11" s="80">
        <v>599.5</v>
      </c>
      <c r="H11" s="6">
        <v>221</v>
      </c>
      <c r="I11" s="6">
        <v>202</v>
      </c>
      <c r="J11" s="6">
        <v>183</v>
      </c>
      <c r="K11" s="6">
        <v>221</v>
      </c>
      <c r="L11" s="81">
        <f t="shared" si="0"/>
        <v>1426.5</v>
      </c>
      <c r="M11" s="80">
        <f t="shared" si="1"/>
        <v>1426.5</v>
      </c>
      <c r="N11" s="19">
        <f t="shared" si="2"/>
        <v>206.75</v>
      </c>
    </row>
    <row r="12" spans="2:14" ht="15">
      <c r="B12" s="20">
        <v>10</v>
      </c>
      <c r="C12" s="6">
        <f>'ELIM.A'!C7</f>
        <v>3014</v>
      </c>
      <c r="D12" s="7" t="str">
        <f>'ELIM.A'!D7</f>
        <v>CZARNECKI MIKOŁAJ</v>
      </c>
      <c r="E12" s="8" t="str">
        <f>'ELIM.A'!E7</f>
        <v>A</v>
      </c>
      <c r="F12" s="8">
        <f>'ELIM.A'!F7</f>
        <v>0</v>
      </c>
      <c r="G12" s="80">
        <v>613.5</v>
      </c>
      <c r="H12" s="6">
        <v>173</v>
      </c>
      <c r="I12" s="6">
        <v>197</v>
      </c>
      <c r="J12" s="6">
        <v>219</v>
      </c>
      <c r="K12" s="6">
        <v>208</v>
      </c>
      <c r="L12" s="81">
        <f t="shared" si="0"/>
        <v>1410.5</v>
      </c>
      <c r="M12" s="80">
        <f t="shared" si="1"/>
        <v>1410.5</v>
      </c>
      <c r="N12" s="19">
        <f t="shared" si="2"/>
        <v>199.25</v>
      </c>
    </row>
    <row r="13" spans="2:14" ht="15">
      <c r="B13" s="20">
        <v>11</v>
      </c>
      <c r="C13" s="6">
        <f>'ELIM.A'!C22</f>
        <v>1461</v>
      </c>
      <c r="D13" s="7" t="str">
        <f>'ELIM.A'!D22</f>
        <v>KRĘGIELSKI SZYMON</v>
      </c>
      <c r="E13" s="8" t="str">
        <f>'ELIM.A'!E22</f>
        <v>A</v>
      </c>
      <c r="F13" s="8">
        <f>'ELIM.A'!F22</f>
        <v>0</v>
      </c>
      <c r="G13" s="80">
        <v>585</v>
      </c>
      <c r="H13" s="6">
        <v>223</v>
      </c>
      <c r="I13" s="6">
        <v>192</v>
      </c>
      <c r="J13" s="6">
        <v>212</v>
      </c>
      <c r="K13" s="6">
        <v>195</v>
      </c>
      <c r="L13" s="81">
        <f t="shared" si="0"/>
        <v>1407</v>
      </c>
      <c r="M13" s="80">
        <f t="shared" si="1"/>
        <v>1407</v>
      </c>
      <c r="N13" s="19">
        <f t="shared" si="2"/>
        <v>205.5</v>
      </c>
    </row>
    <row r="14" spans="2:14" ht="15">
      <c r="B14" s="20">
        <v>12</v>
      </c>
      <c r="C14" s="6">
        <f>'ELIM.A'!C23</f>
        <v>2248</v>
      </c>
      <c r="D14" s="7" t="str">
        <f>'ELIM.A'!D23</f>
        <v>CICHOWLAS GRZEGORZ</v>
      </c>
      <c r="E14" s="8" t="str">
        <f>'ELIM.A'!E23</f>
        <v>A</v>
      </c>
      <c r="F14" s="8">
        <f>'ELIM.A'!F23</f>
        <v>0</v>
      </c>
      <c r="G14" s="80">
        <v>582.5</v>
      </c>
      <c r="H14" s="6">
        <v>215</v>
      </c>
      <c r="I14" s="6">
        <v>195</v>
      </c>
      <c r="J14" s="6">
        <v>147</v>
      </c>
      <c r="K14" s="6">
        <v>267</v>
      </c>
      <c r="L14" s="81">
        <f t="shared" si="0"/>
        <v>1406.5</v>
      </c>
      <c r="M14" s="80">
        <f t="shared" si="1"/>
        <v>1406.5</v>
      </c>
      <c r="N14" s="19">
        <f t="shared" si="2"/>
        <v>206</v>
      </c>
    </row>
    <row r="15" spans="2:14" ht="15">
      <c r="B15" s="20">
        <v>13</v>
      </c>
      <c r="C15" s="6">
        <f>'ELIM.A'!C26</f>
        <v>1249</v>
      </c>
      <c r="D15" s="7" t="str">
        <f>'ELIM.A'!D26</f>
        <v>GRZECA TOMASZ</v>
      </c>
      <c r="E15" s="8" t="str">
        <f>'ELIM.A'!E26</f>
        <v>A</v>
      </c>
      <c r="F15" s="8">
        <f>'ELIM.A'!F26</f>
        <v>0</v>
      </c>
      <c r="G15" s="80">
        <v>579</v>
      </c>
      <c r="H15" s="6">
        <v>204</v>
      </c>
      <c r="I15" s="6">
        <v>184</v>
      </c>
      <c r="J15" s="6">
        <v>159</v>
      </c>
      <c r="K15" s="6">
        <v>279</v>
      </c>
      <c r="L15" s="81">
        <f t="shared" si="0"/>
        <v>1405</v>
      </c>
      <c r="M15" s="80">
        <f t="shared" si="1"/>
        <v>1405</v>
      </c>
      <c r="N15" s="19">
        <f t="shared" si="2"/>
        <v>206.5</v>
      </c>
    </row>
    <row r="16" spans="2:14" ht="15">
      <c r="B16" s="20">
        <v>14</v>
      </c>
      <c r="C16" s="6">
        <f>'ELIM.A'!C18</f>
        <v>783</v>
      </c>
      <c r="D16" s="7" t="str">
        <f>'ELIM.A'!D18</f>
        <v>MERKLEJN JOANNA</v>
      </c>
      <c r="E16" s="8" t="str">
        <f>'ELIM.A'!E18</f>
        <v>A</v>
      </c>
      <c r="F16" s="8">
        <f>'ELIM.A'!F18</f>
        <v>8</v>
      </c>
      <c r="G16" s="80">
        <v>593.5</v>
      </c>
      <c r="H16" s="6">
        <v>182</v>
      </c>
      <c r="I16" s="6">
        <v>216</v>
      </c>
      <c r="J16" s="6">
        <v>194</v>
      </c>
      <c r="K16" s="6">
        <v>179</v>
      </c>
      <c r="L16" s="81">
        <f t="shared" si="0"/>
        <v>1364.5</v>
      </c>
      <c r="M16" s="80">
        <f t="shared" si="1"/>
        <v>1396.5</v>
      </c>
      <c r="N16" s="19">
        <f t="shared" si="2"/>
        <v>192.75</v>
      </c>
    </row>
    <row r="17" spans="2:14" ht="15">
      <c r="B17" s="20">
        <v>15</v>
      </c>
      <c r="C17" s="6">
        <f>'ELIM.A'!C32</f>
        <v>1613</v>
      </c>
      <c r="D17" s="7" t="str">
        <f>'ELIM.A'!D32</f>
        <v>JASKULSKI SEBASTIAN</v>
      </c>
      <c r="E17" s="8" t="str">
        <f>'ELIM.A'!E32</f>
        <v>A</v>
      </c>
      <c r="F17" s="8">
        <f>'ELIM.A'!F32</f>
        <v>0</v>
      </c>
      <c r="G17" s="80">
        <v>581</v>
      </c>
      <c r="H17" s="6">
        <v>206</v>
      </c>
      <c r="I17" s="6">
        <v>178</v>
      </c>
      <c r="J17" s="6">
        <v>195</v>
      </c>
      <c r="K17" s="6">
        <v>233</v>
      </c>
      <c r="L17" s="81">
        <f t="shared" si="0"/>
        <v>1393</v>
      </c>
      <c r="M17" s="80">
        <f t="shared" si="1"/>
        <v>1393</v>
      </c>
      <c r="N17" s="19">
        <f t="shared" si="2"/>
        <v>203</v>
      </c>
    </row>
    <row r="18" spans="2:14" ht="15">
      <c r="B18" s="20">
        <v>16</v>
      </c>
      <c r="C18" s="6">
        <f>'ELIM.A'!C16</f>
        <v>2016</v>
      </c>
      <c r="D18" s="7" t="str">
        <f>'ELIM.A'!D16</f>
        <v>WALCZAK ANDRZEJ</v>
      </c>
      <c r="E18" s="8" t="str">
        <f>'ELIM.A'!E16</f>
        <v>A</v>
      </c>
      <c r="F18" s="8">
        <f>'ELIM.A'!F16</f>
        <v>0</v>
      </c>
      <c r="G18" s="80">
        <v>593.5</v>
      </c>
      <c r="H18" s="6">
        <v>182</v>
      </c>
      <c r="I18" s="6">
        <v>204</v>
      </c>
      <c r="J18" s="6">
        <v>183</v>
      </c>
      <c r="K18" s="6">
        <v>223</v>
      </c>
      <c r="L18" s="81">
        <f t="shared" si="0"/>
        <v>1385.5</v>
      </c>
      <c r="M18" s="80">
        <f t="shared" si="1"/>
        <v>1385.5</v>
      </c>
      <c r="N18" s="19">
        <f t="shared" si="2"/>
        <v>198</v>
      </c>
    </row>
    <row r="19" spans="2:14" ht="15">
      <c r="B19" s="20">
        <v>17</v>
      </c>
      <c r="C19" s="6">
        <f>'ELIM.A'!C31</f>
        <v>2079</v>
      </c>
      <c r="D19" s="7" t="str">
        <f>'ELIM.A'!D31</f>
        <v>NOWAK PRZEMYSŁAW</v>
      </c>
      <c r="E19" s="8" t="str">
        <f>'ELIM.A'!E31</f>
        <v>A</v>
      </c>
      <c r="F19" s="8">
        <f>'ELIM.A'!F31</f>
        <v>0</v>
      </c>
      <c r="G19" s="80">
        <v>633.5</v>
      </c>
      <c r="H19" s="6">
        <v>197</v>
      </c>
      <c r="I19" s="6">
        <v>152</v>
      </c>
      <c r="J19" s="6">
        <v>177</v>
      </c>
      <c r="K19" s="6">
        <v>223</v>
      </c>
      <c r="L19" s="81">
        <f t="shared" si="0"/>
        <v>1382.5</v>
      </c>
      <c r="M19" s="80">
        <f t="shared" si="1"/>
        <v>1382.5</v>
      </c>
      <c r="N19" s="19">
        <f t="shared" si="2"/>
        <v>187.25</v>
      </c>
    </row>
    <row r="20" spans="2:14" ht="15">
      <c r="B20" s="20">
        <v>18</v>
      </c>
      <c r="C20" s="6">
        <f>'ELIM.A'!C21</f>
        <v>1756</v>
      </c>
      <c r="D20" s="7" t="str">
        <f>'ELIM.A'!D21</f>
        <v>MURAS ROLAND</v>
      </c>
      <c r="E20" s="8" t="str">
        <f>'ELIM.A'!E21</f>
        <v>A</v>
      </c>
      <c r="F20" s="8">
        <f>'ELIM.A'!F21</f>
        <v>0</v>
      </c>
      <c r="G20" s="80">
        <v>586</v>
      </c>
      <c r="H20" s="6">
        <v>194</v>
      </c>
      <c r="I20" s="6">
        <v>217</v>
      </c>
      <c r="J20" s="6">
        <v>188</v>
      </c>
      <c r="K20" s="6">
        <v>192</v>
      </c>
      <c r="L20" s="81">
        <f t="shared" si="0"/>
        <v>1377</v>
      </c>
      <c r="M20" s="80">
        <f t="shared" si="1"/>
        <v>1377</v>
      </c>
      <c r="N20" s="19">
        <f t="shared" si="2"/>
        <v>197.75</v>
      </c>
    </row>
    <row r="21" spans="2:14" ht="15">
      <c r="B21" s="20">
        <v>19</v>
      </c>
      <c r="C21" s="6">
        <f>'ELIM.A'!C8</f>
        <v>204</v>
      </c>
      <c r="D21" s="7" t="str">
        <f>'ELIM.A'!D8</f>
        <v>PAJAK BOŻENA</v>
      </c>
      <c r="E21" s="8" t="str">
        <f>'ELIM.A'!E8</f>
        <v>A</v>
      </c>
      <c r="F21" s="8">
        <f>'ELIM.A'!F8</f>
        <v>8</v>
      </c>
      <c r="G21" s="80">
        <v>609</v>
      </c>
      <c r="H21" s="6">
        <v>203</v>
      </c>
      <c r="I21" s="6">
        <v>187</v>
      </c>
      <c r="J21" s="6">
        <v>170</v>
      </c>
      <c r="K21" s="6">
        <v>173</v>
      </c>
      <c r="L21" s="81">
        <f t="shared" si="0"/>
        <v>1342</v>
      </c>
      <c r="M21" s="80">
        <f t="shared" si="1"/>
        <v>1374</v>
      </c>
      <c r="N21" s="19">
        <f t="shared" si="2"/>
        <v>183.25</v>
      </c>
    </row>
    <row r="22" spans="2:14" ht="15.75" thickBot="1">
      <c r="B22" s="43">
        <v>20</v>
      </c>
      <c r="C22" s="37">
        <f>'ELIM.A'!C46</f>
        <v>1854</v>
      </c>
      <c r="D22" s="50" t="str">
        <f>'ELIM.A'!D46</f>
        <v>ŻUKOWSKI TOMASZ</v>
      </c>
      <c r="E22" s="74" t="str">
        <f>'ELIM.A'!E46</f>
        <v>A</v>
      </c>
      <c r="F22" s="74">
        <f>'ELIM.A'!F46</f>
        <v>0</v>
      </c>
      <c r="G22" s="84">
        <v>535</v>
      </c>
      <c r="H22" s="37">
        <v>198</v>
      </c>
      <c r="I22" s="37">
        <v>142</v>
      </c>
      <c r="J22" s="37">
        <v>224</v>
      </c>
      <c r="K22" s="37">
        <v>268</v>
      </c>
      <c r="L22" s="85">
        <f t="shared" si="0"/>
        <v>1367</v>
      </c>
      <c r="M22" s="84">
        <f t="shared" si="1"/>
        <v>1367</v>
      </c>
      <c r="N22" s="47">
        <f t="shared" si="2"/>
        <v>208</v>
      </c>
    </row>
    <row r="23" spans="1:14" ht="15">
      <c r="A23" t="s">
        <v>122</v>
      </c>
      <c r="B23" s="41">
        <v>21</v>
      </c>
      <c r="C23" s="34">
        <f>'ELIM.A'!C45</f>
        <v>2253</v>
      </c>
      <c r="D23" s="35" t="str">
        <f>'ELIM.A'!D45</f>
        <v>KOZIKOWSKI PRZEMYSŁAW</v>
      </c>
      <c r="E23" s="40" t="str">
        <f>'ELIM.A'!E45</f>
        <v>A</v>
      </c>
      <c r="F23" s="40">
        <f>'ELIM.A'!F45</f>
        <v>0</v>
      </c>
      <c r="G23" s="82">
        <v>536</v>
      </c>
      <c r="H23" s="34">
        <v>236</v>
      </c>
      <c r="I23" s="34">
        <v>204</v>
      </c>
      <c r="J23" s="34">
        <v>200</v>
      </c>
      <c r="K23" s="34">
        <v>185</v>
      </c>
      <c r="L23" s="83">
        <f t="shared" si="0"/>
        <v>1361</v>
      </c>
      <c r="M23" s="82">
        <f t="shared" si="1"/>
        <v>1361</v>
      </c>
      <c r="N23" s="45">
        <f t="shared" si="2"/>
        <v>206.25</v>
      </c>
    </row>
    <row r="24" spans="1:14" ht="15">
      <c r="A24">
        <v>150</v>
      </c>
      <c r="B24" s="20">
        <v>22</v>
      </c>
      <c r="C24" s="6">
        <f>'ELIM.A'!C33</f>
        <v>2001</v>
      </c>
      <c r="D24" s="7" t="str">
        <f>'ELIM.A'!D33</f>
        <v>RYBICKI MAREK</v>
      </c>
      <c r="E24" s="8" t="str">
        <f>'ELIM.A'!E33</f>
        <v>A</v>
      </c>
      <c r="F24" s="8">
        <f>'ELIM.A'!F33</f>
        <v>0</v>
      </c>
      <c r="G24" s="80">
        <v>580</v>
      </c>
      <c r="H24" s="6">
        <v>163</v>
      </c>
      <c r="I24" s="6">
        <v>202</v>
      </c>
      <c r="J24" s="6">
        <v>199</v>
      </c>
      <c r="K24" s="6">
        <v>213</v>
      </c>
      <c r="L24" s="81">
        <f t="shared" si="0"/>
        <v>1357</v>
      </c>
      <c r="M24" s="80">
        <f t="shared" si="1"/>
        <v>1357</v>
      </c>
      <c r="N24" s="19">
        <f t="shared" si="2"/>
        <v>194.25</v>
      </c>
    </row>
    <row r="25" spans="1:14" ht="15">
      <c r="A25">
        <v>150</v>
      </c>
      <c r="B25" s="20">
        <v>23</v>
      </c>
      <c r="C25" s="6">
        <f>'ELIM.A'!C12</f>
        <v>2997</v>
      </c>
      <c r="D25" s="7" t="str">
        <f>'ELIM.A'!D12</f>
        <v>KORKOWSKI KEVIN</v>
      </c>
      <c r="E25" s="8" t="str">
        <f>'ELIM.A'!E12</f>
        <v>A</v>
      </c>
      <c r="F25" s="8">
        <f>'ELIM.A'!F12</f>
        <v>8</v>
      </c>
      <c r="G25" s="80">
        <v>600.5</v>
      </c>
      <c r="H25" s="6">
        <v>170</v>
      </c>
      <c r="I25" s="6">
        <v>182</v>
      </c>
      <c r="J25" s="6">
        <v>182</v>
      </c>
      <c r="K25" s="6">
        <v>189</v>
      </c>
      <c r="L25" s="81">
        <f t="shared" si="0"/>
        <v>1323.5</v>
      </c>
      <c r="M25" s="80">
        <f t="shared" si="1"/>
        <v>1355.5</v>
      </c>
      <c r="N25" s="19">
        <f t="shared" si="2"/>
        <v>180.75</v>
      </c>
    </row>
    <row r="26" spans="1:14" ht="15">
      <c r="A26">
        <v>150</v>
      </c>
      <c r="B26" s="20">
        <v>24</v>
      </c>
      <c r="C26" s="6">
        <f>'ELIM.A'!C5</f>
        <v>2959</v>
      </c>
      <c r="D26" s="7" t="str">
        <f>'ELIM.A'!D5</f>
        <v>SOPEK GRZEGORZ</v>
      </c>
      <c r="E26" s="8" t="str">
        <f>'ELIM.A'!E5</f>
        <v>A</v>
      </c>
      <c r="F26" s="8">
        <f>'ELIM.A'!F5</f>
        <v>0</v>
      </c>
      <c r="G26" s="80">
        <v>635</v>
      </c>
      <c r="H26" s="6">
        <v>205</v>
      </c>
      <c r="I26" s="6">
        <v>158</v>
      </c>
      <c r="J26" s="6">
        <v>184</v>
      </c>
      <c r="K26" s="6">
        <v>170</v>
      </c>
      <c r="L26" s="81">
        <f t="shared" si="0"/>
        <v>1352</v>
      </c>
      <c r="M26" s="80">
        <f t="shared" si="1"/>
        <v>1352</v>
      </c>
      <c r="N26" s="19">
        <f t="shared" si="2"/>
        <v>179.25</v>
      </c>
    </row>
    <row r="27" spans="1:14" ht="15">
      <c r="A27" t="s">
        <v>123</v>
      </c>
      <c r="B27" s="6">
        <v>25</v>
      </c>
      <c r="C27" s="6">
        <f>'ELIM.A'!C35</f>
        <v>794</v>
      </c>
      <c r="D27" s="7" t="str">
        <f>'ELIM.A'!D35</f>
        <v>SAAETGAREEVA MISZTAL ZULFIA</v>
      </c>
      <c r="E27" s="8" t="str">
        <f>'ELIM.A'!E35</f>
        <v>A</v>
      </c>
      <c r="F27" s="8">
        <f>'ELIM.A'!F35</f>
        <v>8</v>
      </c>
      <c r="G27" s="80">
        <v>564.5</v>
      </c>
      <c r="H27" s="6">
        <v>183</v>
      </c>
      <c r="I27" s="6">
        <v>178</v>
      </c>
      <c r="J27" s="6">
        <v>235</v>
      </c>
      <c r="K27" s="6">
        <v>158</v>
      </c>
      <c r="L27" s="81">
        <f t="shared" si="0"/>
        <v>1318.5</v>
      </c>
      <c r="M27" s="80">
        <f t="shared" si="1"/>
        <v>1350.5</v>
      </c>
      <c r="N27" s="19">
        <f t="shared" si="2"/>
        <v>188.5</v>
      </c>
    </row>
    <row r="28" spans="2:14" ht="15">
      <c r="B28" s="6">
        <v>26</v>
      </c>
      <c r="C28" s="6">
        <f>'ELIM.A'!C15</f>
        <v>203</v>
      </c>
      <c r="D28" s="7" t="str">
        <f>'ELIM.A'!D15</f>
        <v>PAJĄK MIROSŁAW</v>
      </c>
      <c r="E28" s="8" t="str">
        <f>'ELIM.A'!E15</f>
        <v>A</v>
      </c>
      <c r="F28" s="8">
        <f>'ELIM.A'!F15</f>
        <v>0</v>
      </c>
      <c r="G28" s="80">
        <v>596.5</v>
      </c>
      <c r="H28" s="6">
        <v>180</v>
      </c>
      <c r="I28" s="6">
        <v>190</v>
      </c>
      <c r="J28" s="6">
        <v>188</v>
      </c>
      <c r="K28" s="6">
        <v>196</v>
      </c>
      <c r="L28" s="81">
        <f t="shared" si="0"/>
        <v>1350.5</v>
      </c>
      <c r="M28" s="80">
        <f t="shared" si="1"/>
        <v>1350.5</v>
      </c>
      <c r="N28" s="19">
        <f t="shared" si="2"/>
        <v>188.5</v>
      </c>
    </row>
    <row r="29" spans="2:14" ht="15">
      <c r="B29" s="6">
        <v>27</v>
      </c>
      <c r="C29" s="6">
        <f>'ELIM.A'!C34</f>
        <v>2136</v>
      </c>
      <c r="D29" s="7" t="str">
        <f>'ELIM.A'!D34</f>
        <v>RYNGWELSKA IGA</v>
      </c>
      <c r="E29" s="8" t="str">
        <f>'ELIM.A'!E34</f>
        <v>A</v>
      </c>
      <c r="F29" s="8">
        <f>'ELIM.A'!F34</f>
        <v>8</v>
      </c>
      <c r="G29" s="80">
        <v>570</v>
      </c>
      <c r="H29" s="6">
        <v>188</v>
      </c>
      <c r="I29" s="6">
        <v>173</v>
      </c>
      <c r="J29" s="6">
        <v>185</v>
      </c>
      <c r="K29" s="6">
        <v>200</v>
      </c>
      <c r="L29" s="81">
        <f t="shared" si="0"/>
        <v>1316</v>
      </c>
      <c r="M29" s="80">
        <f t="shared" si="1"/>
        <v>1348</v>
      </c>
      <c r="N29" s="19">
        <f t="shared" si="2"/>
        <v>186.5</v>
      </c>
    </row>
    <row r="30" spans="2:14" ht="15">
      <c r="B30" s="6">
        <v>28</v>
      </c>
      <c r="C30" s="6">
        <f>'ELIM.A'!C36</f>
        <v>959</v>
      </c>
      <c r="D30" s="7" t="str">
        <f>'ELIM.A'!D36</f>
        <v>CHARĘZIŃSKA LUCYNA</v>
      </c>
      <c r="E30" s="8" t="str">
        <f>'ELIM.A'!E36</f>
        <v>A</v>
      </c>
      <c r="F30" s="8">
        <f>'ELIM.A'!F36</f>
        <v>8</v>
      </c>
      <c r="G30" s="80">
        <v>560</v>
      </c>
      <c r="H30" s="6">
        <v>198</v>
      </c>
      <c r="I30" s="6">
        <v>225</v>
      </c>
      <c r="J30" s="6">
        <v>155</v>
      </c>
      <c r="K30" s="6">
        <v>172</v>
      </c>
      <c r="L30" s="81">
        <f t="shared" si="0"/>
        <v>1310</v>
      </c>
      <c r="M30" s="80">
        <f t="shared" si="1"/>
        <v>1342</v>
      </c>
      <c r="N30" s="19">
        <f t="shared" si="2"/>
        <v>187.5</v>
      </c>
    </row>
    <row r="31" spans="2:14" ht="15">
      <c r="B31" s="6">
        <v>29</v>
      </c>
      <c r="C31" s="6">
        <f>'ELIM.A'!C29</f>
        <v>169</v>
      </c>
      <c r="D31" s="7" t="str">
        <f>'ELIM.A'!D29</f>
        <v>MARTIN ADAM</v>
      </c>
      <c r="E31" s="8" t="str">
        <f>'ELIM.A'!E29</f>
        <v>A</v>
      </c>
      <c r="F31" s="8">
        <f>'ELIM.A'!F29</f>
        <v>0</v>
      </c>
      <c r="G31" s="80">
        <v>560.5</v>
      </c>
      <c r="H31" s="6">
        <v>200</v>
      </c>
      <c r="I31" s="6">
        <v>182</v>
      </c>
      <c r="J31" s="6">
        <v>242</v>
      </c>
      <c r="K31" s="6">
        <v>149</v>
      </c>
      <c r="L31" s="81">
        <f t="shared" si="0"/>
        <v>1333.5</v>
      </c>
      <c r="M31" s="80">
        <f t="shared" si="1"/>
        <v>1333.5</v>
      </c>
      <c r="N31" s="19">
        <f t="shared" si="2"/>
        <v>193.25</v>
      </c>
    </row>
    <row r="32" spans="2:14" ht="15">
      <c r="B32" s="6">
        <v>30</v>
      </c>
      <c r="C32" s="6">
        <f>'ELIM.A'!C27</f>
        <v>1540</v>
      </c>
      <c r="D32" s="7" t="str">
        <f>'ELIM.A'!D27</f>
        <v>KUCIŃSKI JACEK</v>
      </c>
      <c r="E32" s="8" t="str">
        <f>'ELIM.A'!E27</f>
        <v>A</v>
      </c>
      <c r="F32" s="8">
        <f>'ELIM.A'!F27</f>
        <v>0</v>
      </c>
      <c r="G32" s="80">
        <v>573.5</v>
      </c>
      <c r="H32" s="6">
        <v>189</v>
      </c>
      <c r="I32" s="6">
        <v>180</v>
      </c>
      <c r="J32" s="6">
        <v>184</v>
      </c>
      <c r="K32" s="6">
        <v>191</v>
      </c>
      <c r="L32" s="81">
        <f t="shared" si="0"/>
        <v>1317.5</v>
      </c>
      <c r="M32" s="80">
        <f t="shared" si="1"/>
        <v>1317.5</v>
      </c>
      <c r="N32" s="19">
        <f t="shared" si="2"/>
        <v>186</v>
      </c>
    </row>
    <row r="33" spans="2:14" ht="15">
      <c r="B33" s="6">
        <v>31</v>
      </c>
      <c r="C33" s="6">
        <f>'ELIM.A'!C28</f>
        <v>1998</v>
      </c>
      <c r="D33" s="7" t="str">
        <f>'ELIM.A'!D28</f>
        <v>NGUEN ROMAN</v>
      </c>
      <c r="E33" s="8" t="str">
        <f>'ELIM.A'!E28</f>
        <v>A</v>
      </c>
      <c r="F33" s="8">
        <f>'ELIM.A'!F28</f>
        <v>0</v>
      </c>
      <c r="G33" s="80">
        <v>569.5</v>
      </c>
      <c r="H33" s="6">
        <v>214</v>
      </c>
      <c r="I33" s="6">
        <v>153</v>
      </c>
      <c r="J33" s="6">
        <v>198</v>
      </c>
      <c r="K33" s="6">
        <v>179</v>
      </c>
      <c r="L33" s="81">
        <f t="shared" si="0"/>
        <v>1313.5</v>
      </c>
      <c r="M33" s="80">
        <f t="shared" si="1"/>
        <v>1313.5</v>
      </c>
      <c r="N33" s="19">
        <f t="shared" si="2"/>
        <v>186</v>
      </c>
    </row>
    <row r="34" spans="2:14" ht="15">
      <c r="B34" s="6">
        <v>32</v>
      </c>
      <c r="C34" s="6">
        <f>'ELIM.A'!C25</f>
        <v>2121</v>
      </c>
      <c r="D34" s="7" t="str">
        <f>'ELIM.A'!D25</f>
        <v>SOWIŃSKI BARTEK</v>
      </c>
      <c r="E34" s="8" t="str">
        <f>'ELIM.A'!E25</f>
        <v>A</v>
      </c>
      <c r="F34" s="8">
        <f>'ELIM.A'!F25</f>
        <v>8</v>
      </c>
      <c r="G34" s="80">
        <v>580.5</v>
      </c>
      <c r="H34" s="6">
        <v>162</v>
      </c>
      <c r="I34" s="6">
        <v>180</v>
      </c>
      <c r="J34" s="6">
        <v>187</v>
      </c>
      <c r="K34" s="6">
        <v>171</v>
      </c>
      <c r="L34" s="81">
        <f t="shared" si="0"/>
        <v>1280.5</v>
      </c>
      <c r="M34" s="80">
        <f t="shared" si="1"/>
        <v>1312.5</v>
      </c>
      <c r="N34" s="19">
        <f t="shared" si="2"/>
        <v>175</v>
      </c>
    </row>
    <row r="35" spans="2:14" ht="15">
      <c r="B35" s="6">
        <v>33</v>
      </c>
      <c r="C35" s="6">
        <f>'ELIM.A'!C14</f>
        <v>1857</v>
      </c>
      <c r="D35" s="7" t="str">
        <f>'ELIM.A'!D14</f>
        <v>GRZYMKOWSKI KRZYSZTOF</v>
      </c>
      <c r="E35" s="8" t="str">
        <f>'ELIM.A'!E14</f>
        <v>A</v>
      </c>
      <c r="F35" s="8">
        <f>'ELIM.A'!F14</f>
        <v>0</v>
      </c>
      <c r="G35" s="80">
        <v>598</v>
      </c>
      <c r="H35" s="6">
        <v>179</v>
      </c>
      <c r="I35" s="6">
        <v>191</v>
      </c>
      <c r="J35" s="6">
        <v>168</v>
      </c>
      <c r="K35" s="6">
        <v>165</v>
      </c>
      <c r="L35" s="81">
        <f aca="true" t="shared" si="3" ref="L35:L66">SUM(H35:K35)+(G35)</f>
        <v>1301</v>
      </c>
      <c r="M35" s="80">
        <f aca="true" t="shared" si="4" ref="M35:M66">SUM(L35)+F35*4</f>
        <v>1301</v>
      </c>
      <c r="N35" s="19">
        <f aca="true" t="shared" si="5" ref="N35:N54">SUM(H35:K35)/4</f>
        <v>175.75</v>
      </c>
    </row>
    <row r="36" spans="2:14" ht="15">
      <c r="B36" s="6">
        <v>34</v>
      </c>
      <c r="C36" s="6">
        <f>'ELIM.A'!C30</f>
        <v>2499</v>
      </c>
      <c r="D36" s="7" t="str">
        <f>'ELIM.A'!D30</f>
        <v>ŁYDKA MARTA</v>
      </c>
      <c r="E36" s="8" t="str">
        <f>'ELIM.A'!E30</f>
        <v>A</v>
      </c>
      <c r="F36" s="8">
        <f>'ELIM.A'!F30</f>
        <v>8</v>
      </c>
      <c r="G36" s="80">
        <v>560.5</v>
      </c>
      <c r="H36" s="6">
        <v>172</v>
      </c>
      <c r="I36" s="6">
        <v>192</v>
      </c>
      <c r="J36" s="6">
        <v>168</v>
      </c>
      <c r="K36" s="6">
        <v>166</v>
      </c>
      <c r="L36" s="81">
        <f t="shared" si="3"/>
        <v>1258.5</v>
      </c>
      <c r="M36" s="80">
        <f t="shared" si="4"/>
        <v>1290.5</v>
      </c>
      <c r="N36" s="19">
        <f t="shared" si="5"/>
        <v>174.5</v>
      </c>
    </row>
    <row r="37" spans="2:14" ht="15" customHeight="1">
      <c r="B37" s="6">
        <v>35</v>
      </c>
      <c r="C37" s="6">
        <f>'ELIM.A'!C43</f>
        <v>2993</v>
      </c>
      <c r="D37" s="7" t="str">
        <f>'ELIM.A'!D43</f>
        <v>WRZYSZCZYŃSKA LUCYNA</v>
      </c>
      <c r="E37" s="8" t="str">
        <f>'ELIM.A'!E43</f>
        <v>A</v>
      </c>
      <c r="F37" s="8">
        <f>'ELIM.A'!F43</f>
        <v>8</v>
      </c>
      <c r="G37" s="80">
        <v>538</v>
      </c>
      <c r="H37" s="6">
        <v>161</v>
      </c>
      <c r="I37" s="6">
        <v>206</v>
      </c>
      <c r="J37" s="6">
        <v>169</v>
      </c>
      <c r="K37" s="6">
        <v>181</v>
      </c>
      <c r="L37" s="81">
        <f t="shared" si="3"/>
        <v>1255</v>
      </c>
      <c r="M37" s="80">
        <f t="shared" si="4"/>
        <v>1287</v>
      </c>
      <c r="N37" s="19">
        <f t="shared" si="5"/>
        <v>179.25</v>
      </c>
    </row>
    <row r="38" spans="2:14" ht="15">
      <c r="B38" s="6">
        <v>36</v>
      </c>
      <c r="C38" s="6">
        <f>'ELIM.A'!C11</f>
        <v>2023</v>
      </c>
      <c r="D38" s="7" t="str">
        <f>'ELIM.A'!D11</f>
        <v>HULECKI JANUSZ</v>
      </c>
      <c r="E38" s="8" t="str">
        <f>'ELIM.A'!E11</f>
        <v>A</v>
      </c>
      <c r="F38" s="8">
        <f>'ELIM.A'!F11</f>
        <v>0</v>
      </c>
      <c r="G38" s="80">
        <v>601.5</v>
      </c>
      <c r="H38" s="6">
        <v>154</v>
      </c>
      <c r="I38" s="6">
        <v>175</v>
      </c>
      <c r="J38" s="6">
        <v>166</v>
      </c>
      <c r="K38" s="6">
        <v>180</v>
      </c>
      <c r="L38" s="81">
        <f t="shared" si="3"/>
        <v>1276.5</v>
      </c>
      <c r="M38" s="80">
        <f t="shared" si="4"/>
        <v>1276.5</v>
      </c>
      <c r="N38" s="19">
        <f t="shared" si="5"/>
        <v>168.75</v>
      </c>
    </row>
    <row r="39" spans="2:14" ht="15" customHeight="1">
      <c r="B39" s="6">
        <v>37</v>
      </c>
      <c r="C39" s="6">
        <f>'ELIM.A'!C19</f>
        <v>1169</v>
      </c>
      <c r="D39" s="7" t="str">
        <f>'ELIM.A'!D19</f>
        <v>KULPA PIOTR</v>
      </c>
      <c r="E39" s="8" t="str">
        <f>'ELIM.A'!E19</f>
        <v>A</v>
      </c>
      <c r="F39" s="8">
        <f>'ELIM.A'!F19</f>
        <v>0</v>
      </c>
      <c r="G39" s="80">
        <v>592</v>
      </c>
      <c r="H39" s="6">
        <v>172</v>
      </c>
      <c r="I39" s="6">
        <v>178</v>
      </c>
      <c r="J39" s="6">
        <v>160</v>
      </c>
      <c r="K39" s="6">
        <v>168</v>
      </c>
      <c r="L39" s="81">
        <f t="shared" si="3"/>
        <v>1270</v>
      </c>
      <c r="M39" s="80">
        <f t="shared" si="4"/>
        <v>1270</v>
      </c>
      <c r="N39" s="19">
        <f t="shared" si="5"/>
        <v>169.5</v>
      </c>
    </row>
    <row r="40" spans="2:14" ht="15">
      <c r="B40" s="6">
        <v>38</v>
      </c>
      <c r="C40" s="6">
        <f>'ELIM.A'!C40</f>
        <v>2157</v>
      </c>
      <c r="D40" s="7" t="str">
        <f>'ELIM.A'!D40</f>
        <v>CICHORACKI MACIEJ</v>
      </c>
      <c r="E40" s="8" t="str">
        <f>'ELIM.A'!E40</f>
        <v>A</v>
      </c>
      <c r="F40" s="8">
        <f>'ELIM.A'!F40</f>
        <v>0</v>
      </c>
      <c r="G40" s="80">
        <v>547.5</v>
      </c>
      <c r="H40" s="6">
        <v>165</v>
      </c>
      <c r="I40" s="6">
        <v>214</v>
      </c>
      <c r="J40" s="6">
        <v>172</v>
      </c>
      <c r="K40" s="6">
        <v>167</v>
      </c>
      <c r="L40" s="81">
        <f t="shared" si="3"/>
        <v>1265.5</v>
      </c>
      <c r="M40" s="80">
        <f t="shared" si="4"/>
        <v>1265.5</v>
      </c>
      <c r="N40" s="19">
        <f t="shared" si="5"/>
        <v>179.5</v>
      </c>
    </row>
    <row r="41" spans="2:14" ht="15">
      <c r="B41" s="6">
        <v>39</v>
      </c>
      <c r="C41" s="6">
        <f>'ELIM.A'!C41</f>
        <v>2051</v>
      </c>
      <c r="D41" s="7" t="str">
        <f>'ELIM.A'!D41</f>
        <v>FRYDRYCH WIESŁAW </v>
      </c>
      <c r="E41" s="8" t="str">
        <f>'ELIM.A'!E41</f>
        <v>A</v>
      </c>
      <c r="F41" s="8">
        <f>'ELIM.A'!F41</f>
        <v>0</v>
      </c>
      <c r="G41" s="80">
        <v>543</v>
      </c>
      <c r="H41" s="6">
        <v>167</v>
      </c>
      <c r="I41" s="6">
        <v>165</v>
      </c>
      <c r="J41" s="6">
        <v>206</v>
      </c>
      <c r="K41" s="6">
        <v>161</v>
      </c>
      <c r="L41" s="81">
        <f t="shared" si="3"/>
        <v>1242</v>
      </c>
      <c r="M41" s="80">
        <f t="shared" si="4"/>
        <v>1242</v>
      </c>
      <c r="N41" s="19">
        <f t="shared" si="5"/>
        <v>174.75</v>
      </c>
    </row>
    <row r="42" spans="2:14" ht="15">
      <c r="B42" s="6">
        <v>40</v>
      </c>
      <c r="C42" s="6">
        <f>'ELIM.A'!C38</f>
        <v>860</v>
      </c>
      <c r="D42" s="7" t="str">
        <f>'ELIM.A'!D38</f>
        <v>LUTOWSKI TOMASZ</v>
      </c>
      <c r="E42" s="8" t="str">
        <f>'ELIM.A'!E38</f>
        <v>A</v>
      </c>
      <c r="F42" s="8">
        <f>'ELIM.A'!F38</f>
        <v>0</v>
      </c>
      <c r="G42" s="80">
        <v>552</v>
      </c>
      <c r="H42" s="6">
        <v>156</v>
      </c>
      <c r="I42" s="6">
        <v>164</v>
      </c>
      <c r="J42" s="6">
        <v>205</v>
      </c>
      <c r="K42" s="6">
        <v>161</v>
      </c>
      <c r="L42" s="81">
        <f t="shared" si="3"/>
        <v>1238</v>
      </c>
      <c r="M42" s="80">
        <f t="shared" si="4"/>
        <v>1238</v>
      </c>
      <c r="N42" s="19">
        <f t="shared" si="5"/>
        <v>171.5</v>
      </c>
    </row>
    <row r="43" spans="2:14" ht="15">
      <c r="B43" s="6">
        <v>41</v>
      </c>
      <c r="C43" s="6">
        <f>'ELIM.A'!C44</f>
        <v>2407</v>
      </c>
      <c r="D43" s="7" t="str">
        <f>'ELIM.A'!D44</f>
        <v>KRAJEWSKI TOMASZ</v>
      </c>
      <c r="E43" s="8" t="str">
        <f>'ELIM.A'!E44</f>
        <v>A</v>
      </c>
      <c r="F43" s="8">
        <f>'ELIM.A'!F44</f>
        <v>0</v>
      </c>
      <c r="G43" s="80">
        <v>537.5</v>
      </c>
      <c r="H43" s="6">
        <v>158</v>
      </c>
      <c r="I43" s="6">
        <v>181</v>
      </c>
      <c r="J43" s="6">
        <v>177</v>
      </c>
      <c r="K43" s="6">
        <v>171</v>
      </c>
      <c r="L43" s="81">
        <f t="shared" si="3"/>
        <v>1224.5</v>
      </c>
      <c r="M43" s="80">
        <f t="shared" si="4"/>
        <v>1224.5</v>
      </c>
      <c r="N43" s="19">
        <f t="shared" si="5"/>
        <v>171.75</v>
      </c>
    </row>
    <row r="44" spans="2:14" ht="15">
      <c r="B44" s="6">
        <v>42</v>
      </c>
      <c r="C44" s="6">
        <f>'ELIM.A'!C47</f>
        <v>2120</v>
      </c>
      <c r="D44" s="7" t="str">
        <f>'ELIM.A'!D47</f>
        <v>SOWIŃSKI PRZEMYSŁAW</v>
      </c>
      <c r="E44" s="8" t="str">
        <f>'ELIM.A'!E47</f>
        <v>A</v>
      </c>
      <c r="F44" s="8">
        <f>'ELIM.A'!F47</f>
        <v>0</v>
      </c>
      <c r="G44" s="80">
        <v>533</v>
      </c>
      <c r="H44" s="6">
        <v>159</v>
      </c>
      <c r="I44" s="6">
        <v>192</v>
      </c>
      <c r="J44" s="6">
        <v>216</v>
      </c>
      <c r="K44" s="6">
        <v>117</v>
      </c>
      <c r="L44" s="81">
        <f t="shared" si="3"/>
        <v>1217</v>
      </c>
      <c r="M44" s="80">
        <f t="shared" si="4"/>
        <v>1217</v>
      </c>
      <c r="N44" s="19">
        <f t="shared" si="5"/>
        <v>171</v>
      </c>
    </row>
    <row r="45" spans="2:14" ht="15">
      <c r="B45" s="6">
        <v>43</v>
      </c>
      <c r="C45" s="6">
        <f>'ELIM.A'!C37</f>
        <v>929</v>
      </c>
      <c r="D45" s="7" t="str">
        <f>'ELIM.A'!D37</f>
        <v>KWIATKOWSKI KAROL</v>
      </c>
      <c r="E45" s="8" t="str">
        <f>'ELIM.A'!E37</f>
        <v>A</v>
      </c>
      <c r="F45" s="8">
        <f>'ELIM.A'!F37</f>
        <v>0</v>
      </c>
      <c r="G45" s="80">
        <v>558.5</v>
      </c>
      <c r="H45" s="6">
        <v>145</v>
      </c>
      <c r="I45" s="6">
        <v>139</v>
      </c>
      <c r="J45" s="6">
        <v>150</v>
      </c>
      <c r="K45" s="6">
        <v>222</v>
      </c>
      <c r="L45" s="81">
        <f t="shared" si="3"/>
        <v>1214.5</v>
      </c>
      <c r="M45" s="80">
        <f t="shared" si="4"/>
        <v>1214.5</v>
      </c>
      <c r="N45" s="19">
        <f t="shared" si="5"/>
        <v>164</v>
      </c>
    </row>
    <row r="46" spans="2:14" ht="15">
      <c r="B46" s="6">
        <v>44</v>
      </c>
      <c r="C46" s="6">
        <f>'ELIM.A'!C50</f>
        <v>2100</v>
      </c>
      <c r="D46" s="7" t="str">
        <f>'ELIM.A'!D50</f>
        <v>SOWUL ELKE </v>
      </c>
      <c r="E46" s="8" t="str">
        <f>'ELIM.A'!E50</f>
        <v>A</v>
      </c>
      <c r="F46" s="8">
        <f>'ELIM.A'!F50</f>
        <v>8</v>
      </c>
      <c r="G46" s="80">
        <v>522</v>
      </c>
      <c r="H46" s="6">
        <v>161</v>
      </c>
      <c r="I46" s="6">
        <v>150</v>
      </c>
      <c r="J46" s="6">
        <v>150</v>
      </c>
      <c r="K46" s="6">
        <v>183</v>
      </c>
      <c r="L46" s="81">
        <f t="shared" si="3"/>
        <v>1166</v>
      </c>
      <c r="M46" s="80">
        <f t="shared" si="4"/>
        <v>1198</v>
      </c>
      <c r="N46" s="19">
        <f t="shared" si="5"/>
        <v>161</v>
      </c>
    </row>
    <row r="47" spans="2:14" ht="15">
      <c r="B47" s="6">
        <v>45</v>
      </c>
      <c r="C47" s="6">
        <f>'ELIM.A'!C49</f>
        <v>1546</v>
      </c>
      <c r="D47" s="7" t="str">
        <f>'ELIM.A'!D49</f>
        <v>KORKOWSKI RYSZARD</v>
      </c>
      <c r="E47" s="8" t="str">
        <f>'ELIM.A'!E49</f>
        <v>A</v>
      </c>
      <c r="F47" s="8">
        <f>'ELIM.A'!F49</f>
        <v>0</v>
      </c>
      <c r="G47" s="80">
        <v>528</v>
      </c>
      <c r="H47" s="6">
        <v>171</v>
      </c>
      <c r="I47" s="6">
        <v>188</v>
      </c>
      <c r="J47" s="6">
        <v>148</v>
      </c>
      <c r="K47" s="6">
        <v>158</v>
      </c>
      <c r="L47" s="81">
        <f t="shared" si="3"/>
        <v>1193</v>
      </c>
      <c r="M47" s="80">
        <f t="shared" si="4"/>
        <v>1193</v>
      </c>
      <c r="N47" s="19">
        <f t="shared" si="5"/>
        <v>166.25</v>
      </c>
    </row>
    <row r="48" spans="2:14" ht="15">
      <c r="B48" s="6">
        <v>46</v>
      </c>
      <c r="C48" s="6">
        <f>'ELIM.A'!C42</f>
        <v>2022</v>
      </c>
      <c r="D48" s="7" t="str">
        <f>'ELIM.A'!D42</f>
        <v>HULECKA AGNIESZKA</v>
      </c>
      <c r="E48" s="8" t="str">
        <f>'ELIM.A'!E42</f>
        <v>A</v>
      </c>
      <c r="F48" s="8">
        <f>'ELIM.A'!F42</f>
        <v>8</v>
      </c>
      <c r="G48" s="80">
        <v>542</v>
      </c>
      <c r="H48" s="6">
        <v>174</v>
      </c>
      <c r="I48" s="6">
        <v>160</v>
      </c>
      <c r="J48" s="6">
        <v>127</v>
      </c>
      <c r="K48" s="6">
        <v>149</v>
      </c>
      <c r="L48" s="81">
        <f t="shared" si="3"/>
        <v>1152</v>
      </c>
      <c r="M48" s="80">
        <f t="shared" si="4"/>
        <v>1184</v>
      </c>
      <c r="N48" s="19">
        <f t="shared" si="5"/>
        <v>152.5</v>
      </c>
    </row>
    <row r="49" spans="2:14" ht="15">
      <c r="B49" s="6">
        <v>47</v>
      </c>
      <c r="C49" s="6">
        <f>'ELIM.A'!C48</f>
        <v>743</v>
      </c>
      <c r="D49" s="7" t="str">
        <f>'ELIM.A'!D48</f>
        <v>ŚWINIARSKI TOMASZ</v>
      </c>
      <c r="E49" s="8" t="str">
        <f>'ELIM.A'!E48</f>
        <v>A</v>
      </c>
      <c r="F49" s="8">
        <f>'ELIM.A'!F48</f>
        <v>0</v>
      </c>
      <c r="G49" s="80">
        <v>532.5</v>
      </c>
      <c r="H49" s="6">
        <v>112</v>
      </c>
      <c r="I49" s="6">
        <v>163</v>
      </c>
      <c r="J49" s="6">
        <v>169</v>
      </c>
      <c r="K49" s="6">
        <v>168</v>
      </c>
      <c r="L49" s="81">
        <f t="shared" si="3"/>
        <v>1144.5</v>
      </c>
      <c r="M49" s="80">
        <f t="shared" si="4"/>
        <v>1144.5</v>
      </c>
      <c r="N49" s="19">
        <f t="shared" si="5"/>
        <v>153</v>
      </c>
    </row>
    <row r="50" spans="2:14" ht="15">
      <c r="B50" s="6">
        <v>48</v>
      </c>
      <c r="C50" s="6">
        <f>'ELIM.A'!C39</f>
        <v>1538</v>
      </c>
      <c r="D50" s="7" t="str">
        <f>'ELIM.A'!D39</f>
        <v>WOJTASZCZYK MARCIN</v>
      </c>
      <c r="E50" s="8" t="str">
        <f>'ELIM.A'!E39</f>
        <v>A</v>
      </c>
      <c r="F50" s="8">
        <f>'ELIM.A'!F39</f>
        <v>0</v>
      </c>
      <c r="G50" s="80">
        <v>552</v>
      </c>
      <c r="H50" s="6"/>
      <c r="I50" s="6"/>
      <c r="J50" s="6"/>
      <c r="K50" s="6"/>
      <c r="L50" s="81">
        <f t="shared" si="3"/>
        <v>552</v>
      </c>
      <c r="M50" s="80">
        <f t="shared" si="4"/>
        <v>552</v>
      </c>
      <c r="N50" s="19">
        <f t="shared" si="5"/>
        <v>0</v>
      </c>
    </row>
    <row r="51" spans="2:14" ht="15">
      <c r="B51" s="6">
        <v>49</v>
      </c>
      <c r="C51" s="6">
        <f>'ELIM.A'!C53</f>
        <v>225</v>
      </c>
      <c r="D51" s="7" t="str">
        <f>'ELIM.A'!D53</f>
        <v>RYBICKA JOANNA</v>
      </c>
      <c r="E51" s="8" t="str">
        <f>'ELIM.A'!E53</f>
        <v>A</v>
      </c>
      <c r="F51" s="8">
        <f>'ELIM.A'!F53</f>
        <v>8</v>
      </c>
      <c r="G51" s="80">
        <v>507</v>
      </c>
      <c r="H51" s="6"/>
      <c r="I51" s="6"/>
      <c r="J51" s="6"/>
      <c r="K51" s="6"/>
      <c r="L51" s="81">
        <f t="shared" si="3"/>
        <v>507</v>
      </c>
      <c r="M51" s="80">
        <f t="shared" si="4"/>
        <v>539</v>
      </c>
      <c r="N51" s="19">
        <f t="shared" si="5"/>
        <v>0</v>
      </c>
    </row>
    <row r="52" spans="2:14" ht="15">
      <c r="B52" s="6">
        <v>50</v>
      </c>
      <c r="C52" s="6">
        <f>'ELIM.A'!C51</f>
        <v>2617</v>
      </c>
      <c r="D52" s="7" t="str">
        <f>'ELIM.A'!D51</f>
        <v>BŁASZCZYK ARKADIUSZ</v>
      </c>
      <c r="E52" s="8" t="str">
        <f>'ELIM.A'!E51</f>
        <v>A</v>
      </c>
      <c r="F52" s="8">
        <f>'ELIM.A'!F51</f>
        <v>0</v>
      </c>
      <c r="G52" s="80">
        <v>517.5</v>
      </c>
      <c r="H52" s="6"/>
      <c r="I52" s="6"/>
      <c r="J52" s="6"/>
      <c r="K52" s="6"/>
      <c r="L52" s="81">
        <f t="shared" si="3"/>
        <v>517.5</v>
      </c>
      <c r="M52" s="80">
        <f t="shared" si="4"/>
        <v>517.5</v>
      </c>
      <c r="N52" s="19">
        <f t="shared" si="5"/>
        <v>0</v>
      </c>
    </row>
    <row r="53" spans="2:14" ht="15">
      <c r="B53" s="6">
        <v>51</v>
      </c>
      <c r="C53" s="6">
        <f>'ELIM.A'!C52</f>
        <v>2088</v>
      </c>
      <c r="D53" s="7" t="str">
        <f>'ELIM.A'!D52</f>
        <v>KOSIEC ZBIGNIEW</v>
      </c>
      <c r="E53" s="8" t="str">
        <f>'ELIM.A'!E52</f>
        <v>A</v>
      </c>
      <c r="F53" s="8">
        <f>'ELIM.A'!F52</f>
        <v>0</v>
      </c>
      <c r="G53" s="80">
        <v>507.5</v>
      </c>
      <c r="H53" s="6"/>
      <c r="I53" s="6"/>
      <c r="J53" s="6"/>
      <c r="K53" s="6"/>
      <c r="L53" s="81">
        <f t="shared" si="3"/>
        <v>507.5</v>
      </c>
      <c r="M53" s="80">
        <f t="shared" si="4"/>
        <v>507.5</v>
      </c>
      <c r="N53" s="19">
        <f t="shared" si="5"/>
        <v>0</v>
      </c>
    </row>
    <row r="54" spans="2:14" ht="15">
      <c r="B54" s="6">
        <v>52</v>
      </c>
      <c r="C54" s="6">
        <f>'ELIM.A'!C54</f>
        <v>52</v>
      </c>
      <c r="D54" s="7" t="str">
        <f>'ELIM.A'!D54</f>
        <v>PILUCH PIOTR</v>
      </c>
      <c r="E54" s="8" t="str">
        <f>'ELIM.A'!E54</f>
        <v>A</v>
      </c>
      <c r="F54" s="8">
        <f>'ELIM.A'!F54</f>
        <v>0</v>
      </c>
      <c r="G54" s="80">
        <v>476</v>
      </c>
      <c r="H54" s="6"/>
      <c r="I54" s="6"/>
      <c r="J54" s="6"/>
      <c r="K54" s="6"/>
      <c r="L54" s="81">
        <f t="shared" si="3"/>
        <v>476</v>
      </c>
      <c r="M54" s="80">
        <f t="shared" si="4"/>
        <v>476</v>
      </c>
      <c r="N54" s="19">
        <f t="shared" si="5"/>
        <v>0</v>
      </c>
    </row>
  </sheetData>
  <sheetProtection/>
  <mergeCells count="1">
    <mergeCell ref="B1:N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B1:N22"/>
  <sheetViews>
    <sheetView zoomScalePageLayoutView="0" workbookViewId="0" topLeftCell="A1">
      <selection activeCell="D9" sqref="D9"/>
    </sheetView>
  </sheetViews>
  <sheetFormatPr defaultColWidth="5.5742187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5.00390625" style="54" customWidth="1"/>
    <col min="6" max="6" width="6.57421875" style="0" customWidth="1"/>
    <col min="7" max="7" width="10.28125" style="0" customWidth="1"/>
    <col min="8" max="8" width="7.28125" style="0" customWidth="1"/>
    <col min="9" max="9" width="7.57421875" style="0" customWidth="1"/>
    <col min="10" max="10" width="7.421875" style="0" customWidth="1"/>
    <col min="11" max="11" width="7.7109375" style="0" customWidth="1"/>
    <col min="12" max="12" width="9.140625" style="0" customWidth="1"/>
    <col min="13" max="13" width="13.140625" style="0" customWidth="1"/>
    <col min="14" max="14" width="10.28125" style="0" customWidth="1"/>
    <col min="15" max="255" width="9.140625" style="0" customWidth="1"/>
  </cols>
  <sheetData>
    <row r="1" spans="2:14" ht="34.5" customHeight="1">
      <c r="B1" s="96" t="s">
        <v>21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2:14" ht="35.25" customHeight="1">
      <c r="B2" s="21" t="s">
        <v>0</v>
      </c>
      <c r="C2" s="29" t="s">
        <v>1</v>
      </c>
      <c r="D2" s="29" t="s">
        <v>2</v>
      </c>
      <c r="E2" s="53" t="s">
        <v>16</v>
      </c>
      <c r="F2" s="52" t="s">
        <v>12</v>
      </c>
      <c r="G2" s="57" t="s">
        <v>25</v>
      </c>
      <c r="H2" s="29" t="s">
        <v>3</v>
      </c>
      <c r="I2" s="29" t="s">
        <v>4</v>
      </c>
      <c r="J2" s="29" t="s">
        <v>5</v>
      </c>
      <c r="K2" s="29" t="s">
        <v>6</v>
      </c>
      <c r="L2" s="15" t="s">
        <v>13</v>
      </c>
      <c r="M2" s="14" t="s">
        <v>10</v>
      </c>
      <c r="N2" s="18" t="s">
        <v>9</v>
      </c>
    </row>
    <row r="3" spans="2:14" ht="15">
      <c r="B3" s="20">
        <v>1</v>
      </c>
      <c r="C3" s="6">
        <f>'ĆWIER-A'!C3</f>
        <v>2627</v>
      </c>
      <c r="D3" s="7" t="str">
        <f>'ĆWIER-A'!D3</f>
        <v>ROJEK DARIUSZ</v>
      </c>
      <c r="E3" s="8" t="str">
        <f>'ĆWIER-A'!E3</f>
        <v>A</v>
      </c>
      <c r="F3" s="8">
        <f>'ĆWIER-A'!F3</f>
        <v>0</v>
      </c>
      <c r="G3" s="80">
        <v>1492.5</v>
      </c>
      <c r="H3" s="6">
        <v>247</v>
      </c>
      <c r="I3" s="6">
        <v>256</v>
      </c>
      <c r="J3" s="6">
        <v>206</v>
      </c>
      <c r="K3" s="6">
        <v>217</v>
      </c>
      <c r="L3" s="81">
        <f>SUM(H3:K3)+(G3)</f>
        <v>2418.5</v>
      </c>
      <c r="M3" s="80">
        <f>SUM(L3)+F3*4</f>
        <v>2418.5</v>
      </c>
      <c r="N3" s="19">
        <f>SUM(H3:K3)/4</f>
        <v>231.5</v>
      </c>
    </row>
    <row r="4" spans="2:14" ht="15">
      <c r="B4" s="20">
        <v>2</v>
      </c>
      <c r="C4" s="6">
        <f>'ĆWIER-A'!C4</f>
        <v>194</v>
      </c>
      <c r="D4" s="7" t="str">
        <f>'ĆWIER-A'!D4</f>
        <v>JANICKI TOMASZ</v>
      </c>
      <c r="E4" s="8" t="str">
        <f>'ĆWIER-A'!E4</f>
        <v>A</v>
      </c>
      <c r="F4" s="8">
        <f>'ĆWIER-A'!F4</f>
        <v>0</v>
      </c>
      <c r="G4" s="80">
        <v>1486.5</v>
      </c>
      <c r="H4" s="6">
        <v>200</v>
      </c>
      <c r="I4" s="6">
        <v>255</v>
      </c>
      <c r="J4" s="6">
        <v>238</v>
      </c>
      <c r="K4" s="6">
        <v>234</v>
      </c>
      <c r="L4" s="81">
        <f>SUM(H4:K4)+(G4)</f>
        <v>2413.5</v>
      </c>
      <c r="M4" s="80">
        <f>SUM(L4)+F4*4</f>
        <v>2413.5</v>
      </c>
      <c r="N4" s="19">
        <f>SUM(H4:K4)/4</f>
        <v>231.75</v>
      </c>
    </row>
    <row r="5" spans="2:14" ht="15">
      <c r="B5" s="20">
        <v>3</v>
      </c>
      <c r="C5" s="6">
        <f>'ĆWIER-A'!C9</f>
        <v>738</v>
      </c>
      <c r="D5" s="7" t="str">
        <f>'ĆWIER-A'!D9</f>
        <v>PREUS PATRYK</v>
      </c>
      <c r="E5" s="8" t="str">
        <f>'ĆWIER-A'!E9</f>
        <v>A</v>
      </c>
      <c r="F5" s="8">
        <f>'ĆWIER-A'!F9</f>
        <v>0</v>
      </c>
      <c r="G5" s="80">
        <v>1441</v>
      </c>
      <c r="H5" s="6">
        <v>248</v>
      </c>
      <c r="I5" s="6">
        <v>207</v>
      </c>
      <c r="J5" s="6">
        <v>233</v>
      </c>
      <c r="K5" s="6">
        <v>211</v>
      </c>
      <c r="L5" s="81">
        <f>SUM(H5:K5)+(G5)</f>
        <v>2340</v>
      </c>
      <c r="M5" s="80">
        <f>SUM(L5)+F5*4</f>
        <v>2340</v>
      </c>
      <c r="N5" s="19">
        <f>SUM(H5:K5)/4</f>
        <v>224.75</v>
      </c>
    </row>
    <row r="6" spans="2:14" ht="15">
      <c r="B6" s="20">
        <v>4</v>
      </c>
      <c r="C6" s="6">
        <f>'ĆWIER-A'!C5</f>
        <v>3076</v>
      </c>
      <c r="D6" s="7" t="str">
        <f>'ĆWIER-A'!D5</f>
        <v>KACZANOWSKI PIOTR</v>
      </c>
      <c r="E6" s="8" t="str">
        <f>'ĆWIER-A'!E5</f>
        <v>A</v>
      </c>
      <c r="F6" s="8">
        <f>'ĆWIER-A'!F5</f>
        <v>0</v>
      </c>
      <c r="G6" s="80">
        <v>1480.5</v>
      </c>
      <c r="H6" s="6">
        <v>214</v>
      </c>
      <c r="I6" s="6">
        <v>192</v>
      </c>
      <c r="J6" s="6">
        <v>177</v>
      </c>
      <c r="K6" s="6">
        <v>195</v>
      </c>
      <c r="L6" s="81">
        <f>SUM(H6:K6)+(G6)</f>
        <v>2258.5</v>
      </c>
      <c r="M6" s="80">
        <f>SUM(L6)+F6*4</f>
        <v>2258.5</v>
      </c>
      <c r="N6" s="19">
        <f>SUM(H6:K6)/4</f>
        <v>194.5</v>
      </c>
    </row>
    <row r="7" spans="2:14" ht="15">
      <c r="B7" s="20">
        <v>5</v>
      </c>
      <c r="C7" s="6">
        <f>'ĆWIER-A'!C15</f>
        <v>1249</v>
      </c>
      <c r="D7" s="7" t="str">
        <f>'ĆWIER-A'!D15</f>
        <v>GRZECA TOMASZ</v>
      </c>
      <c r="E7" s="8" t="str">
        <f>'ĆWIER-A'!E15</f>
        <v>A</v>
      </c>
      <c r="F7" s="8">
        <f>'ĆWIER-A'!F15</f>
        <v>0</v>
      </c>
      <c r="G7" s="80">
        <v>1405</v>
      </c>
      <c r="H7" s="6">
        <v>235</v>
      </c>
      <c r="I7" s="6">
        <v>182</v>
      </c>
      <c r="J7" s="6">
        <v>222</v>
      </c>
      <c r="K7" s="6">
        <v>210</v>
      </c>
      <c r="L7" s="81">
        <f>SUM(H7:K7)+(G7)</f>
        <v>2254</v>
      </c>
      <c r="M7" s="80">
        <f>SUM(L7)+F7*4</f>
        <v>2254</v>
      </c>
      <c r="N7" s="19">
        <f>SUM(H7:K7)/4</f>
        <v>212.25</v>
      </c>
    </row>
    <row r="8" spans="2:14" ht="15">
      <c r="B8" s="20">
        <v>6</v>
      </c>
      <c r="C8" s="6">
        <f>'ĆWIER-A'!C7</f>
        <v>1316</v>
      </c>
      <c r="D8" s="7" t="str">
        <f>'ĆWIER-A'!D7</f>
        <v>STRZAŁKOWSKI KRZYSZTOF</v>
      </c>
      <c r="E8" s="8" t="str">
        <f>'ĆWIER-A'!E7</f>
        <v>A</v>
      </c>
      <c r="F8" s="8">
        <f>'ĆWIER-A'!F7</f>
        <v>0</v>
      </c>
      <c r="G8" s="80">
        <v>1462.5</v>
      </c>
      <c r="H8" s="6">
        <v>187</v>
      </c>
      <c r="I8" s="6">
        <v>222</v>
      </c>
      <c r="J8" s="6">
        <v>194</v>
      </c>
      <c r="K8" s="6">
        <v>171</v>
      </c>
      <c r="L8" s="81">
        <f>SUM(H8:K8)+(G8)</f>
        <v>2236.5</v>
      </c>
      <c r="M8" s="80">
        <f>SUM(L8)+F8*4</f>
        <v>2236.5</v>
      </c>
      <c r="N8" s="19">
        <f>SUM(H8:K8)/4</f>
        <v>193.5</v>
      </c>
    </row>
    <row r="9" spans="2:14" ht="15">
      <c r="B9" s="20">
        <v>7</v>
      </c>
      <c r="C9" s="6">
        <f>'ĆWIER-A'!C6</f>
        <v>2244</v>
      </c>
      <c r="D9" s="97" t="str">
        <f>'ĆWIER-A'!D6</f>
        <v>CHODOROWSKI ROBERT</v>
      </c>
      <c r="E9" s="8" t="str">
        <f>'ĆWIER-A'!E6</f>
        <v>A</v>
      </c>
      <c r="F9" s="8">
        <f>'ĆWIER-A'!F6</f>
        <v>0</v>
      </c>
      <c r="G9" s="80">
        <v>1469.5</v>
      </c>
      <c r="H9" s="6">
        <v>192</v>
      </c>
      <c r="I9" s="6">
        <v>198</v>
      </c>
      <c r="J9" s="6">
        <v>213</v>
      </c>
      <c r="K9" s="6">
        <v>159</v>
      </c>
      <c r="L9" s="81">
        <f>SUM(H9:K9)+(G9)</f>
        <v>2231.5</v>
      </c>
      <c r="M9" s="80">
        <f>SUM(L9)+F9*4</f>
        <v>2231.5</v>
      </c>
      <c r="N9" s="19">
        <f>SUM(H9:K9)/4</f>
        <v>190.5</v>
      </c>
    </row>
    <row r="10" spans="2:14" ht="15">
      <c r="B10" s="20">
        <v>8</v>
      </c>
      <c r="C10" s="6">
        <f>'ĆWIER-A'!C10</f>
        <v>2331</v>
      </c>
      <c r="D10" s="7" t="str">
        <f>'ĆWIER-A'!D10</f>
        <v>GŁUCHOWSKI DANIEL</v>
      </c>
      <c r="E10" s="8" t="str">
        <f>'ĆWIER-A'!E10</f>
        <v>A</v>
      </c>
      <c r="F10" s="8">
        <f>'ĆWIER-A'!F10</f>
        <v>0</v>
      </c>
      <c r="G10" s="80">
        <v>1428</v>
      </c>
      <c r="H10" s="6">
        <v>171</v>
      </c>
      <c r="I10" s="6">
        <v>172</v>
      </c>
      <c r="J10" s="6">
        <v>238</v>
      </c>
      <c r="K10" s="6">
        <v>204</v>
      </c>
      <c r="L10" s="81">
        <f>SUM(H10:K10)+(G10)</f>
        <v>2213</v>
      </c>
      <c r="M10" s="80">
        <f>SUM(L10)+F10*4</f>
        <v>2213</v>
      </c>
      <c r="N10" s="19">
        <f>SUM(H10:K10)/4</f>
        <v>196.25</v>
      </c>
    </row>
    <row r="11" spans="2:14" ht="15">
      <c r="B11" s="20">
        <v>9</v>
      </c>
      <c r="C11" s="6">
        <f>'ĆWIER-A'!C22</f>
        <v>1854</v>
      </c>
      <c r="D11" s="7" t="str">
        <f>'ĆWIER-A'!D22</f>
        <v>ŻUKOWSKI TOMASZ</v>
      </c>
      <c r="E11" s="8" t="str">
        <f>'ĆWIER-A'!E22</f>
        <v>A</v>
      </c>
      <c r="F11" s="8">
        <f>'ĆWIER-A'!F22</f>
        <v>0</v>
      </c>
      <c r="G11" s="80">
        <v>1367</v>
      </c>
      <c r="H11" s="6">
        <v>147</v>
      </c>
      <c r="I11" s="6">
        <v>226</v>
      </c>
      <c r="J11" s="6">
        <v>244</v>
      </c>
      <c r="K11" s="6">
        <v>224</v>
      </c>
      <c r="L11" s="81">
        <f>SUM(H11:K11)+(G11)</f>
        <v>2208</v>
      </c>
      <c r="M11" s="80">
        <f>SUM(L11)+F11*4</f>
        <v>2208</v>
      </c>
      <c r="N11" s="19">
        <f>SUM(H11:K11)/4</f>
        <v>210.25</v>
      </c>
    </row>
    <row r="12" spans="2:14" ht="15.75" thickBot="1">
      <c r="B12" s="43">
        <v>10</v>
      </c>
      <c r="C12" s="37">
        <f>'ĆWIER-A'!C8</f>
        <v>226</v>
      </c>
      <c r="D12" s="100" t="str">
        <f>'ĆWIER-A'!D8</f>
        <v>RYBICKI KAZIMIERZ</v>
      </c>
      <c r="E12" s="74" t="str">
        <f>'ĆWIER-A'!E8</f>
        <v>A</v>
      </c>
      <c r="F12" s="74">
        <f>'ĆWIER-A'!F8</f>
        <v>0</v>
      </c>
      <c r="G12" s="84">
        <v>1462</v>
      </c>
      <c r="H12" s="37">
        <v>186</v>
      </c>
      <c r="I12" s="37">
        <v>161</v>
      </c>
      <c r="J12" s="37">
        <v>171</v>
      </c>
      <c r="K12" s="37">
        <v>226</v>
      </c>
      <c r="L12" s="85">
        <f>SUM(H12:K12)+(G12)</f>
        <v>2206</v>
      </c>
      <c r="M12" s="84">
        <f>SUM(L12)+F12*4</f>
        <v>2206</v>
      </c>
      <c r="N12" s="47">
        <f>SUM(H12:K12)/4</f>
        <v>186</v>
      </c>
    </row>
    <row r="13" spans="2:14" ht="15">
      <c r="B13" s="34">
        <v>11</v>
      </c>
      <c r="C13" s="34">
        <f>'ĆWIER-A'!C12</f>
        <v>3014</v>
      </c>
      <c r="D13" s="99" t="str">
        <f>'ĆWIER-A'!D12</f>
        <v>CZARNECKI MIKOŁAJ</v>
      </c>
      <c r="E13" s="40" t="str">
        <f>'ĆWIER-A'!E12</f>
        <v>A</v>
      </c>
      <c r="F13" s="40">
        <f>'ĆWIER-A'!F12</f>
        <v>0</v>
      </c>
      <c r="G13" s="82">
        <v>1410.5</v>
      </c>
      <c r="H13" s="34">
        <v>216</v>
      </c>
      <c r="I13" s="34">
        <v>198</v>
      </c>
      <c r="J13" s="34">
        <v>203</v>
      </c>
      <c r="K13" s="34">
        <v>178</v>
      </c>
      <c r="L13" s="83">
        <f>SUM(H13:K13)+(G13)</f>
        <v>2205.5</v>
      </c>
      <c r="M13" s="82">
        <f>SUM(L13)+F13*4</f>
        <v>2205.5</v>
      </c>
      <c r="N13" s="45">
        <f>SUM(H13:K13)/4</f>
        <v>198.75</v>
      </c>
    </row>
    <row r="14" spans="2:14" ht="15">
      <c r="B14" s="6">
        <v>12</v>
      </c>
      <c r="C14" s="6">
        <f>'ĆWIER-A'!C13</f>
        <v>1461</v>
      </c>
      <c r="D14" s="97" t="str">
        <f>'ĆWIER-A'!D13</f>
        <v>KRĘGIELSKI SZYMON</v>
      </c>
      <c r="E14" s="8" t="str">
        <f>'ĆWIER-A'!E13</f>
        <v>A</v>
      </c>
      <c r="F14" s="8">
        <f>'ĆWIER-A'!F13</f>
        <v>0</v>
      </c>
      <c r="G14" s="80">
        <v>1407</v>
      </c>
      <c r="H14" s="6">
        <v>193</v>
      </c>
      <c r="I14" s="6">
        <v>143</v>
      </c>
      <c r="J14" s="6">
        <v>228</v>
      </c>
      <c r="K14" s="6">
        <v>228</v>
      </c>
      <c r="L14" s="81">
        <f>SUM(H14:K14)+(G14)</f>
        <v>2199</v>
      </c>
      <c r="M14" s="80">
        <f>SUM(L14)+F14*4</f>
        <v>2199</v>
      </c>
      <c r="N14" s="19">
        <f>SUM(H14:K14)/4</f>
        <v>198</v>
      </c>
    </row>
    <row r="15" spans="2:14" ht="15">
      <c r="B15" s="6">
        <v>13</v>
      </c>
      <c r="C15" s="6">
        <f>'ĆWIER-A'!C11</f>
        <v>3030</v>
      </c>
      <c r="D15" s="97" t="str">
        <f>'ĆWIER-A'!D11</f>
        <v>CHOMICZ DOMINIK</v>
      </c>
      <c r="E15" s="8" t="str">
        <f>'ĆWIER-A'!E11</f>
        <v>A</v>
      </c>
      <c r="F15" s="8">
        <f>'ĆWIER-A'!F11</f>
        <v>0</v>
      </c>
      <c r="G15" s="80">
        <v>1426.5</v>
      </c>
      <c r="H15" s="6">
        <v>201</v>
      </c>
      <c r="I15" s="6">
        <v>194</v>
      </c>
      <c r="J15" s="6">
        <v>173</v>
      </c>
      <c r="K15" s="6">
        <v>188</v>
      </c>
      <c r="L15" s="81">
        <f>SUM(H15:K15)+(G15)</f>
        <v>2182.5</v>
      </c>
      <c r="M15" s="80">
        <f>SUM(L15)+F15*4</f>
        <v>2182.5</v>
      </c>
      <c r="N15" s="19">
        <f>SUM(H15:K15)/4</f>
        <v>189</v>
      </c>
    </row>
    <row r="16" spans="2:14" ht="15">
      <c r="B16" s="6">
        <v>14</v>
      </c>
      <c r="C16" s="6">
        <f>'ĆWIER-A'!C17</f>
        <v>1613</v>
      </c>
      <c r="D16" s="97" t="str">
        <f>'ĆWIER-A'!D17</f>
        <v>JASKULSKI SEBASTIAN</v>
      </c>
      <c r="E16" s="8" t="str">
        <f>'ĆWIER-A'!E17</f>
        <v>A</v>
      </c>
      <c r="F16" s="8">
        <f>'ĆWIER-A'!F17</f>
        <v>0</v>
      </c>
      <c r="G16" s="80">
        <v>1393</v>
      </c>
      <c r="H16" s="6">
        <v>189</v>
      </c>
      <c r="I16" s="6">
        <v>160</v>
      </c>
      <c r="J16" s="6">
        <v>197</v>
      </c>
      <c r="K16" s="6">
        <v>222</v>
      </c>
      <c r="L16" s="81">
        <f>SUM(H16:K16)+(G16)</f>
        <v>2161</v>
      </c>
      <c r="M16" s="80">
        <f>SUM(L16)+F16*4</f>
        <v>2161</v>
      </c>
      <c r="N16" s="19">
        <f>SUM(H16:K16)/4</f>
        <v>192</v>
      </c>
    </row>
    <row r="17" spans="2:14" ht="15">
      <c r="B17" s="6">
        <v>15</v>
      </c>
      <c r="C17" s="6">
        <f>'ĆWIER-A'!C14</f>
        <v>2248</v>
      </c>
      <c r="D17" s="97" t="str">
        <f>'ĆWIER-A'!D14</f>
        <v>CICHOWLAS GRZEGORZ</v>
      </c>
      <c r="E17" s="8" t="str">
        <f>'ĆWIER-A'!E14</f>
        <v>A</v>
      </c>
      <c r="F17" s="8">
        <f>'ĆWIER-A'!F14</f>
        <v>0</v>
      </c>
      <c r="G17" s="80">
        <v>1406.5</v>
      </c>
      <c r="H17" s="6">
        <v>193</v>
      </c>
      <c r="I17" s="6">
        <v>173</v>
      </c>
      <c r="J17" s="6">
        <v>200</v>
      </c>
      <c r="K17" s="6">
        <v>182</v>
      </c>
      <c r="L17" s="81">
        <f>SUM(H17:K17)+(G17)</f>
        <v>2154.5</v>
      </c>
      <c r="M17" s="80">
        <f>SUM(L17)+F17*4</f>
        <v>2154.5</v>
      </c>
      <c r="N17" s="19">
        <f>SUM(H17:K17)/4</f>
        <v>187</v>
      </c>
    </row>
    <row r="18" spans="2:14" ht="15">
      <c r="B18" s="6">
        <v>16</v>
      </c>
      <c r="C18" s="6">
        <f>'ĆWIER-A'!C20</f>
        <v>1756</v>
      </c>
      <c r="D18" s="97" t="str">
        <f>'ĆWIER-A'!D20</f>
        <v>MURAS ROLAND</v>
      </c>
      <c r="E18" s="8" t="str">
        <f>'ĆWIER-A'!E20</f>
        <v>A</v>
      </c>
      <c r="F18" s="8">
        <f>'ĆWIER-A'!F20</f>
        <v>0</v>
      </c>
      <c r="G18" s="80">
        <v>1377</v>
      </c>
      <c r="H18" s="6">
        <v>166</v>
      </c>
      <c r="I18" s="6">
        <v>236</v>
      </c>
      <c r="J18" s="6">
        <v>197</v>
      </c>
      <c r="K18" s="6">
        <v>171</v>
      </c>
      <c r="L18" s="81">
        <f>SUM(H18:K18)+(G18)</f>
        <v>2147</v>
      </c>
      <c r="M18" s="80">
        <f>SUM(L18)+F18*4</f>
        <v>2147</v>
      </c>
      <c r="N18" s="19">
        <f>SUM(H18:K18)/4</f>
        <v>192.5</v>
      </c>
    </row>
    <row r="19" spans="2:14" ht="15">
      <c r="B19" s="6">
        <v>17</v>
      </c>
      <c r="C19" s="6">
        <f>'ĆWIER-A'!C19</f>
        <v>2079</v>
      </c>
      <c r="D19" s="97" t="str">
        <f>'ĆWIER-A'!D19</f>
        <v>NOWAK PRZEMYSŁAW</v>
      </c>
      <c r="E19" s="8" t="str">
        <f>'ĆWIER-A'!E19</f>
        <v>A</v>
      </c>
      <c r="F19" s="8">
        <f>'ĆWIER-A'!F19</f>
        <v>0</v>
      </c>
      <c r="G19" s="80">
        <v>1382.5</v>
      </c>
      <c r="H19" s="6">
        <v>169</v>
      </c>
      <c r="I19" s="6">
        <v>167</v>
      </c>
      <c r="J19" s="6">
        <v>212</v>
      </c>
      <c r="K19" s="6">
        <v>215</v>
      </c>
      <c r="L19" s="81">
        <f>SUM(H19:K19)+(G19)</f>
        <v>2145.5</v>
      </c>
      <c r="M19" s="80">
        <f>SUM(L19)+F19*4</f>
        <v>2145.5</v>
      </c>
      <c r="N19" s="19">
        <f>SUM(H19:K19)/4</f>
        <v>190.75</v>
      </c>
    </row>
    <row r="20" spans="2:14" ht="15">
      <c r="B20" s="6">
        <v>18</v>
      </c>
      <c r="C20" s="6">
        <f>'ĆWIER-A'!C18</f>
        <v>2016</v>
      </c>
      <c r="D20" s="97" t="str">
        <f>'ĆWIER-A'!D18</f>
        <v>WALCZAK ANDRZEJ</v>
      </c>
      <c r="E20" s="8" t="str">
        <f>'ĆWIER-A'!E18</f>
        <v>A</v>
      </c>
      <c r="F20" s="8">
        <f>'ĆWIER-A'!F18</f>
        <v>0</v>
      </c>
      <c r="G20" s="80">
        <v>1385.5</v>
      </c>
      <c r="H20" s="6">
        <v>225</v>
      </c>
      <c r="I20" s="6">
        <v>223</v>
      </c>
      <c r="J20" s="6">
        <v>162</v>
      </c>
      <c r="K20" s="6">
        <v>149</v>
      </c>
      <c r="L20" s="81">
        <f>SUM(H20:K20)+(G20)</f>
        <v>2144.5</v>
      </c>
      <c r="M20" s="80">
        <f>SUM(L20)+F20*4</f>
        <v>2144.5</v>
      </c>
      <c r="N20" s="19">
        <f>SUM(H20:K20)/4</f>
        <v>189.75</v>
      </c>
    </row>
    <row r="21" spans="2:14" ht="15">
      <c r="B21" s="6">
        <v>19</v>
      </c>
      <c r="C21" s="6">
        <f>'ĆWIER-A'!C21</f>
        <v>204</v>
      </c>
      <c r="D21" s="97" t="str">
        <f>'ĆWIER-A'!D21</f>
        <v>PAJAK BOŻENA</v>
      </c>
      <c r="E21" s="8" t="str">
        <f>'ĆWIER-A'!E21</f>
        <v>A</v>
      </c>
      <c r="F21" s="8">
        <f>'ĆWIER-A'!F21</f>
        <v>8</v>
      </c>
      <c r="G21" s="80">
        <v>1374</v>
      </c>
      <c r="H21" s="6">
        <v>168</v>
      </c>
      <c r="I21" s="6">
        <v>165</v>
      </c>
      <c r="J21" s="6">
        <v>202</v>
      </c>
      <c r="K21" s="6">
        <v>187</v>
      </c>
      <c r="L21" s="81">
        <f>SUM(H21:K21)+(G21)</f>
        <v>2096</v>
      </c>
      <c r="M21" s="80">
        <f>SUM(L21)+F21*4</f>
        <v>2128</v>
      </c>
      <c r="N21" s="19">
        <f>SUM(H21:K21)/4</f>
        <v>180.5</v>
      </c>
    </row>
    <row r="22" spans="2:14" ht="15">
      <c r="B22" s="6">
        <v>20</v>
      </c>
      <c r="C22" s="6">
        <f>'ĆWIER-A'!C16</f>
        <v>783</v>
      </c>
      <c r="D22" s="97" t="str">
        <f>'ĆWIER-A'!D16</f>
        <v>MERKLEJN JOANNA</v>
      </c>
      <c r="E22" s="8" t="str">
        <f>'ĆWIER-A'!E16</f>
        <v>A</v>
      </c>
      <c r="F22" s="8">
        <f>'ĆWIER-A'!F16</f>
        <v>8</v>
      </c>
      <c r="G22" s="80">
        <v>1396.5</v>
      </c>
      <c r="H22" s="6">
        <v>165</v>
      </c>
      <c r="I22" s="6">
        <v>154</v>
      </c>
      <c r="J22" s="6">
        <v>178</v>
      </c>
      <c r="K22" s="6">
        <v>152</v>
      </c>
      <c r="L22" s="81">
        <f>SUM(H22:K22)+(G22)</f>
        <v>2045.5</v>
      </c>
      <c r="M22" s="80">
        <f>SUM(L22)+F22*4</f>
        <v>2077.5</v>
      </c>
      <c r="N22" s="19">
        <f>SUM(H22:K22)/4</f>
        <v>162.25</v>
      </c>
    </row>
  </sheetData>
  <sheetProtection/>
  <mergeCells count="1">
    <mergeCell ref="B1:N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B1:L19"/>
  <sheetViews>
    <sheetView zoomScalePageLayoutView="0" workbookViewId="0" topLeftCell="A4">
      <selection activeCell="G23" sqref="G23"/>
    </sheetView>
  </sheetViews>
  <sheetFormatPr defaultColWidth="6.851562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5.140625" style="54" customWidth="1"/>
    <col min="6" max="6" width="6.57421875" style="0" customWidth="1"/>
    <col min="7" max="7" width="7.28125" style="0" customWidth="1"/>
    <col min="8" max="8" width="7.57421875" style="0" customWidth="1"/>
    <col min="9" max="9" width="7.421875" style="0" customWidth="1"/>
    <col min="10" max="10" width="9.140625" style="0" customWidth="1"/>
    <col min="11" max="11" width="13.140625" style="0" customWidth="1"/>
    <col min="12" max="12" width="10.28125" style="0" customWidth="1"/>
    <col min="13" max="253" width="9.140625" style="0" customWidth="1"/>
    <col min="254" max="254" width="5.57421875" style="0" customWidth="1"/>
  </cols>
  <sheetData>
    <row r="1" spans="2:12" ht="34.5" customHeight="1">
      <c r="B1" s="96" t="s">
        <v>27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ht="35.25" customHeight="1">
      <c r="B2" s="21" t="s">
        <v>0</v>
      </c>
      <c r="C2" s="29" t="s">
        <v>1</v>
      </c>
      <c r="D2" s="29" t="s">
        <v>2</v>
      </c>
      <c r="E2" s="62" t="s">
        <v>16</v>
      </c>
      <c r="F2" s="56" t="s">
        <v>12</v>
      </c>
      <c r="G2" s="29" t="s">
        <v>3</v>
      </c>
      <c r="H2" s="29" t="s">
        <v>4</v>
      </c>
      <c r="I2" s="29" t="s">
        <v>5</v>
      </c>
      <c r="J2" s="15" t="s">
        <v>13</v>
      </c>
      <c r="K2" s="14" t="s">
        <v>10</v>
      </c>
      <c r="L2" s="18" t="s">
        <v>9</v>
      </c>
    </row>
    <row r="3" spans="2:12" ht="15">
      <c r="B3" s="20">
        <v>1</v>
      </c>
      <c r="C3" s="6">
        <f>'PÓŁFIN-A'!C4</f>
        <v>194</v>
      </c>
      <c r="D3" s="7" t="str">
        <f>'PÓŁFIN-A'!D4</f>
        <v>JANICKI TOMASZ</v>
      </c>
      <c r="E3" s="27" t="str">
        <f>'PÓŁFIN-A'!E4</f>
        <v>A</v>
      </c>
      <c r="F3" s="27">
        <f>'PÓŁFIN-A'!F4</f>
        <v>0</v>
      </c>
      <c r="G3" s="6">
        <v>213</v>
      </c>
      <c r="H3" s="6">
        <v>206</v>
      </c>
      <c r="I3" s="6">
        <v>269</v>
      </c>
      <c r="J3" s="16">
        <f>SUM(G3:I3)</f>
        <v>688</v>
      </c>
      <c r="K3" s="13">
        <f>SUM(J3)+F3*3</f>
        <v>688</v>
      </c>
      <c r="L3" s="19">
        <f>SUM(G3:I3)/3</f>
        <v>229.33333333333334</v>
      </c>
    </row>
    <row r="4" spans="2:12" ht="15">
      <c r="B4" s="20">
        <v>2</v>
      </c>
      <c r="C4" s="6">
        <f>'PÓŁFIN-A'!C5</f>
        <v>738</v>
      </c>
      <c r="D4" s="7" t="str">
        <f>'PÓŁFIN-A'!D5</f>
        <v>PREUS PATRYK</v>
      </c>
      <c r="E4" s="27" t="str">
        <f>'PÓŁFIN-A'!E5</f>
        <v>A</v>
      </c>
      <c r="F4" s="27">
        <f>'PÓŁFIN-A'!F5</f>
        <v>0</v>
      </c>
      <c r="G4" s="6">
        <v>214</v>
      </c>
      <c r="H4" s="6">
        <v>266</v>
      </c>
      <c r="I4" s="6">
        <v>184</v>
      </c>
      <c r="J4" s="16">
        <f>SUM(G4:I4)</f>
        <v>664</v>
      </c>
      <c r="K4" s="13">
        <f>SUM(J4)+F4*3</f>
        <v>664</v>
      </c>
      <c r="L4" s="19">
        <f>SUM(G4:I4)/3</f>
        <v>221.33333333333334</v>
      </c>
    </row>
    <row r="5" spans="2:12" ht="15">
      <c r="B5" s="20">
        <v>3</v>
      </c>
      <c r="C5" s="6">
        <f>'PÓŁFIN-A'!C7</f>
        <v>1249</v>
      </c>
      <c r="D5" s="7" t="str">
        <f>'PÓŁFIN-A'!D7</f>
        <v>GRZECA TOMASZ</v>
      </c>
      <c r="E5" s="27" t="str">
        <f>'PÓŁFIN-A'!E7</f>
        <v>A</v>
      </c>
      <c r="F5" s="27">
        <f>'PÓŁFIN-A'!F7</f>
        <v>0</v>
      </c>
      <c r="G5" s="6">
        <v>177</v>
      </c>
      <c r="H5" s="6">
        <v>235</v>
      </c>
      <c r="I5" s="6">
        <v>214</v>
      </c>
      <c r="J5" s="16">
        <f>SUM(G5:I5)</f>
        <v>626</v>
      </c>
      <c r="K5" s="13">
        <f>SUM(J5)+F5*3</f>
        <v>626</v>
      </c>
      <c r="L5" s="19">
        <f>SUM(G5:I5)/3</f>
        <v>208.66666666666666</v>
      </c>
    </row>
    <row r="6" spans="2:12" ht="15">
      <c r="B6" s="20">
        <v>4</v>
      </c>
      <c r="C6" s="6">
        <f>'PÓŁFIN-A'!C6</f>
        <v>3076</v>
      </c>
      <c r="D6" s="7" t="str">
        <f>'PÓŁFIN-A'!D6</f>
        <v>KACZANOWSKI PIOTR</v>
      </c>
      <c r="E6" s="27" t="str">
        <f>'PÓŁFIN-A'!E6</f>
        <v>A</v>
      </c>
      <c r="F6" s="27">
        <f>'PÓŁFIN-A'!F6</f>
        <v>0</v>
      </c>
      <c r="G6" s="6">
        <v>182</v>
      </c>
      <c r="H6" s="6">
        <v>201</v>
      </c>
      <c r="I6" s="6">
        <v>201</v>
      </c>
      <c r="J6" s="16">
        <f>SUM(G6:I6)</f>
        <v>584</v>
      </c>
      <c r="K6" s="13">
        <f>SUM(J6)+F6*3</f>
        <v>584</v>
      </c>
      <c r="L6" s="19">
        <f>SUM(G6:I6)/3</f>
        <v>194.66666666666666</v>
      </c>
    </row>
    <row r="7" spans="2:12" ht="15">
      <c r="B7" s="20">
        <v>5</v>
      </c>
      <c r="C7" s="6">
        <f>'PÓŁFIN-A'!C10</f>
        <v>2331</v>
      </c>
      <c r="D7" s="7" t="str">
        <f>'PÓŁFIN-A'!D10</f>
        <v>GŁUCHOWSKI DANIEL</v>
      </c>
      <c r="E7" s="27" t="str">
        <f>'PÓŁFIN-A'!E10</f>
        <v>A</v>
      </c>
      <c r="F7" s="27">
        <f>'PÓŁFIN-A'!F10</f>
        <v>0</v>
      </c>
      <c r="G7" s="6">
        <v>187</v>
      </c>
      <c r="H7" s="6">
        <v>202</v>
      </c>
      <c r="I7" s="6">
        <v>192</v>
      </c>
      <c r="J7" s="16">
        <f>SUM(G7:I7)</f>
        <v>581</v>
      </c>
      <c r="K7" s="13">
        <f>SUM(J7)+F7*3</f>
        <v>581</v>
      </c>
      <c r="L7" s="19">
        <f>SUM(G7:I7)/3</f>
        <v>193.66666666666666</v>
      </c>
    </row>
    <row r="8" spans="2:12" ht="15.75" thickBot="1">
      <c r="B8" s="43">
        <v>6</v>
      </c>
      <c r="C8" s="37">
        <f>'PÓŁFIN-A'!C3</f>
        <v>2627</v>
      </c>
      <c r="D8" s="50" t="str">
        <f>'PÓŁFIN-A'!D3</f>
        <v>ROJEK DARIUSZ</v>
      </c>
      <c r="E8" s="61" t="str">
        <f>'PÓŁFIN-A'!E3</f>
        <v>A</v>
      </c>
      <c r="F8" s="61">
        <f>'PÓŁFIN-A'!F3</f>
        <v>0</v>
      </c>
      <c r="G8" s="37">
        <v>184</v>
      </c>
      <c r="H8" s="37">
        <v>235</v>
      </c>
      <c r="I8" s="37">
        <v>161</v>
      </c>
      <c r="J8" s="46">
        <f>SUM(G8:I8)</f>
        <v>580</v>
      </c>
      <c r="K8" s="39">
        <f>SUM(J8)+F8*3</f>
        <v>580</v>
      </c>
      <c r="L8" s="47">
        <f>SUM(G8:I8)/3</f>
        <v>193.33333333333334</v>
      </c>
    </row>
    <row r="9" spans="2:12" ht="15">
      <c r="B9" s="34">
        <v>7</v>
      </c>
      <c r="C9" s="34">
        <f>'PÓŁFIN-A'!C8</f>
        <v>1316</v>
      </c>
      <c r="D9" s="35" t="str">
        <f>'PÓŁFIN-A'!D8</f>
        <v>STRZAŁKOWSKI KRZYSZTOF</v>
      </c>
      <c r="E9" s="59" t="str">
        <f>'PÓŁFIN-A'!E8</f>
        <v>A</v>
      </c>
      <c r="F9" s="59">
        <f>'PÓŁFIN-A'!F8</f>
        <v>0</v>
      </c>
      <c r="G9" s="34">
        <v>187</v>
      </c>
      <c r="H9" s="34">
        <v>191</v>
      </c>
      <c r="I9" s="34">
        <v>187</v>
      </c>
      <c r="J9" s="44">
        <f>SUM(G9:I9)</f>
        <v>565</v>
      </c>
      <c r="K9" s="38">
        <f>SUM(J9)+F9*3</f>
        <v>565</v>
      </c>
      <c r="L9" s="45">
        <f>SUM(G9:I9)/3</f>
        <v>188.33333333333334</v>
      </c>
    </row>
    <row r="10" spans="2:12" ht="15">
      <c r="B10" s="6">
        <v>8</v>
      </c>
      <c r="C10" s="6">
        <f>'PÓŁFIN-A'!C9</f>
        <v>2244</v>
      </c>
      <c r="D10" s="7" t="str">
        <f>'PÓŁFIN-A'!D9</f>
        <v>CHODOROWSKI ROBERT</v>
      </c>
      <c r="E10" s="27" t="str">
        <f>'PÓŁFIN-A'!E9</f>
        <v>A</v>
      </c>
      <c r="F10" s="27">
        <f>'PÓŁFIN-A'!F9</f>
        <v>0</v>
      </c>
      <c r="G10" s="6">
        <v>206</v>
      </c>
      <c r="H10" s="6">
        <v>167</v>
      </c>
      <c r="I10" s="6">
        <v>182</v>
      </c>
      <c r="J10" s="16">
        <f>SUM(G10:I10)</f>
        <v>555</v>
      </c>
      <c r="K10" s="13">
        <f>SUM(J10)+F10*3</f>
        <v>555</v>
      </c>
      <c r="L10" s="19">
        <f>SUM(G10:I10)/3</f>
        <v>185</v>
      </c>
    </row>
    <row r="11" spans="2:12" ht="15">
      <c r="B11" s="6">
        <v>9</v>
      </c>
      <c r="C11" s="6">
        <f>'PÓŁFIN-A'!C11</f>
        <v>1854</v>
      </c>
      <c r="D11" s="7" t="str">
        <f>'PÓŁFIN-A'!D11</f>
        <v>ŻUKOWSKI TOMASZ</v>
      </c>
      <c r="E11" s="27" t="str">
        <f>'PÓŁFIN-A'!E11</f>
        <v>A</v>
      </c>
      <c r="F11" s="27">
        <f>'PÓŁFIN-A'!F11</f>
        <v>0</v>
      </c>
      <c r="G11" s="6">
        <v>182</v>
      </c>
      <c r="H11" s="6">
        <v>140</v>
      </c>
      <c r="I11" s="6">
        <v>199</v>
      </c>
      <c r="J11" s="16">
        <f>SUM(G11:I11)</f>
        <v>521</v>
      </c>
      <c r="K11" s="13">
        <f>SUM(J11)+F11*3</f>
        <v>521</v>
      </c>
      <c r="L11" s="19">
        <f>SUM(G11:I11)/3</f>
        <v>173.66666666666666</v>
      </c>
    </row>
    <row r="12" spans="2:12" ht="15">
      <c r="B12" s="6">
        <v>10</v>
      </c>
      <c r="C12" s="6">
        <f>'PÓŁFIN-A'!C12</f>
        <v>226</v>
      </c>
      <c r="D12" s="7" t="str">
        <f>'PÓŁFIN-A'!D12</f>
        <v>RYBICKI KAZIMIERZ</v>
      </c>
      <c r="E12" s="27" t="str">
        <f>'PÓŁFIN-A'!E12</f>
        <v>A</v>
      </c>
      <c r="F12" s="27">
        <f>'PÓŁFIN-A'!F12</f>
        <v>0</v>
      </c>
      <c r="G12" s="6">
        <v>156</v>
      </c>
      <c r="H12" s="6">
        <v>180</v>
      </c>
      <c r="I12" s="6">
        <v>142</v>
      </c>
      <c r="J12" s="16">
        <f>SUM(G12:I12)</f>
        <v>478</v>
      </c>
      <c r="K12" s="13">
        <f>SUM(J12)+F12*3</f>
        <v>478</v>
      </c>
      <c r="L12" s="19">
        <f>SUM(G12:I12)/3</f>
        <v>159.33333333333334</v>
      </c>
    </row>
    <row r="13" spans="2:12" ht="37.5" customHeight="1">
      <c r="B13" s="96" t="s">
        <v>28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12" ht="15">
      <c r="B14" s="20">
        <v>1</v>
      </c>
      <c r="C14" s="6">
        <f>C3</f>
        <v>194</v>
      </c>
      <c r="D14" s="7" t="s">
        <v>114</v>
      </c>
      <c r="E14" s="27" t="str">
        <f>E3</f>
        <v>A</v>
      </c>
      <c r="F14" s="27">
        <f>F3</f>
        <v>0</v>
      </c>
      <c r="G14" s="6">
        <v>258</v>
      </c>
      <c r="H14" s="6">
        <v>279</v>
      </c>
      <c r="I14" s="6">
        <v>206</v>
      </c>
      <c r="J14" s="16">
        <f>SUM(G14:I14)</f>
        <v>743</v>
      </c>
      <c r="K14" s="13">
        <f>SUM(J14)+F14*3</f>
        <v>743</v>
      </c>
      <c r="L14" s="19">
        <f>SUM(G14:I14)/3</f>
        <v>247.66666666666666</v>
      </c>
    </row>
    <row r="15" spans="2:12" ht="15">
      <c r="B15" s="20">
        <v>2</v>
      </c>
      <c r="C15" s="6">
        <f>C4</f>
        <v>738</v>
      </c>
      <c r="D15" s="7" t="s">
        <v>92</v>
      </c>
      <c r="E15" s="27" t="str">
        <f>E4</f>
        <v>A</v>
      </c>
      <c r="F15" s="27">
        <f>F4</f>
        <v>0</v>
      </c>
      <c r="G15" s="6">
        <v>247</v>
      </c>
      <c r="H15" s="6">
        <v>225</v>
      </c>
      <c r="I15" s="6">
        <v>223</v>
      </c>
      <c r="J15" s="16">
        <f>SUM(G15:I15)</f>
        <v>695</v>
      </c>
      <c r="K15" s="13">
        <f>SUM(J15)+F15*3</f>
        <v>695</v>
      </c>
      <c r="L15" s="19">
        <f>SUM(G15:I15)/3</f>
        <v>231.66666666666666</v>
      </c>
    </row>
    <row r="16" spans="2:12" ht="15.75" thickBot="1">
      <c r="B16" s="43">
        <v>3</v>
      </c>
      <c r="C16" s="37">
        <f>C5</f>
        <v>1249</v>
      </c>
      <c r="D16" s="50" t="s">
        <v>58</v>
      </c>
      <c r="E16" s="61" t="str">
        <f>E5</f>
        <v>A</v>
      </c>
      <c r="F16" s="61">
        <f>F5</f>
        <v>0</v>
      </c>
      <c r="G16" s="37">
        <v>213</v>
      </c>
      <c r="H16" s="37">
        <v>231</v>
      </c>
      <c r="I16" s="37">
        <v>237</v>
      </c>
      <c r="J16" s="46">
        <f>SUM(G16:I16)</f>
        <v>681</v>
      </c>
      <c r="K16" s="39">
        <f>SUM(J16)+F16*3</f>
        <v>681</v>
      </c>
      <c r="L16" s="47">
        <f>SUM(G16:I16)/3</f>
        <v>227</v>
      </c>
    </row>
    <row r="17" spans="2:12" ht="15">
      <c r="B17" s="34">
        <v>4</v>
      </c>
      <c r="C17" s="34">
        <f>C6</f>
        <v>3076</v>
      </c>
      <c r="D17" s="35" t="s">
        <v>56</v>
      </c>
      <c r="E17" s="59" t="str">
        <f>E6</f>
        <v>A</v>
      </c>
      <c r="F17" s="59">
        <f>F6</f>
        <v>0</v>
      </c>
      <c r="G17" s="34">
        <v>218</v>
      </c>
      <c r="H17" s="34">
        <v>209</v>
      </c>
      <c r="I17" s="34">
        <v>253</v>
      </c>
      <c r="J17" s="44">
        <f>SUM(G17:I17)</f>
        <v>680</v>
      </c>
      <c r="K17" s="38">
        <f>SUM(J17)+F17*3</f>
        <v>680</v>
      </c>
      <c r="L17" s="45">
        <f>SUM(G17:I17)/3</f>
        <v>226.66666666666666</v>
      </c>
    </row>
    <row r="18" spans="2:12" ht="15">
      <c r="B18" s="6">
        <v>5</v>
      </c>
      <c r="C18" s="6">
        <f>C7</f>
        <v>2331</v>
      </c>
      <c r="D18" s="7" t="s">
        <v>31</v>
      </c>
      <c r="E18" s="27" t="str">
        <f>E7</f>
        <v>A</v>
      </c>
      <c r="F18" s="27">
        <f>F7</f>
        <v>0</v>
      </c>
      <c r="G18" s="6">
        <v>211</v>
      </c>
      <c r="H18" s="6">
        <v>215</v>
      </c>
      <c r="I18" s="6">
        <v>225</v>
      </c>
      <c r="J18" s="16">
        <f>SUM(G18:I18)</f>
        <v>651</v>
      </c>
      <c r="K18" s="13">
        <f>SUM(J18)+F18*3</f>
        <v>651</v>
      </c>
      <c r="L18" s="19">
        <f>SUM(G18:I18)/3</f>
        <v>217</v>
      </c>
    </row>
    <row r="19" spans="2:12" ht="15">
      <c r="B19" s="6">
        <v>6</v>
      </c>
      <c r="C19" s="6">
        <f>C8</f>
        <v>2627</v>
      </c>
      <c r="D19" s="7" t="s">
        <v>112</v>
      </c>
      <c r="E19" s="27" t="str">
        <f>E8</f>
        <v>A</v>
      </c>
      <c r="F19" s="27">
        <f>F8</f>
        <v>0</v>
      </c>
      <c r="G19" s="6">
        <v>213</v>
      </c>
      <c r="H19" s="6">
        <v>210</v>
      </c>
      <c r="I19" s="6">
        <v>227</v>
      </c>
      <c r="J19" s="16">
        <f>SUM(G19:I19)</f>
        <v>650</v>
      </c>
      <c r="K19" s="13">
        <f>SUM(J19)+F19*3</f>
        <v>650</v>
      </c>
      <c r="L19" s="19">
        <f>SUM(G19:I19)/3</f>
        <v>216.66666666666666</v>
      </c>
    </row>
  </sheetData>
  <sheetProtection/>
  <mergeCells count="2">
    <mergeCell ref="B1:L1"/>
    <mergeCell ref="B13:L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P52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5.57421875" style="22" customWidth="1"/>
    <col min="3" max="3" width="6.8515625" style="22" customWidth="1"/>
    <col min="4" max="4" width="28.140625" style="22" customWidth="1"/>
    <col min="5" max="5" width="4.140625" style="22" customWidth="1"/>
    <col min="6" max="6" width="5.7109375" style="22" customWidth="1"/>
    <col min="7" max="7" width="7.28125" style="22" customWidth="1"/>
    <col min="8" max="8" width="7.57421875" style="22" customWidth="1"/>
    <col min="9" max="9" width="7.421875" style="22" customWidth="1"/>
    <col min="10" max="10" width="7.7109375" style="22" customWidth="1"/>
    <col min="11" max="11" width="7.28125" style="22" customWidth="1"/>
    <col min="12" max="12" width="7.140625" style="22" customWidth="1"/>
    <col min="13" max="13" width="9.140625" style="22" customWidth="1"/>
    <col min="14" max="14" width="13.140625" style="22" customWidth="1"/>
    <col min="15" max="15" width="9.7109375" style="22" customWidth="1"/>
    <col min="16" max="16" width="9.140625" style="22" customWidth="1"/>
  </cols>
  <sheetData>
    <row r="1" spans="2:16" ht="34.5" customHeight="1">
      <c r="B1" s="94" t="s">
        <v>69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5">
      <c r="B2" s="1" t="s">
        <v>0</v>
      </c>
      <c r="C2" s="1" t="s">
        <v>1</v>
      </c>
      <c r="D2" s="1" t="s">
        <v>2</v>
      </c>
      <c r="E2" s="28" t="s">
        <v>16</v>
      </c>
      <c r="F2" s="28" t="s">
        <v>12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2" t="s">
        <v>13</v>
      </c>
      <c r="N2" s="3" t="s">
        <v>10</v>
      </c>
      <c r="O2" s="9" t="s">
        <v>11</v>
      </c>
      <c r="P2" s="4" t="s">
        <v>9</v>
      </c>
    </row>
    <row r="3" spans="2:16" ht="15">
      <c r="B3" s="5">
        <v>1</v>
      </c>
      <c r="C3" s="64">
        <v>2959</v>
      </c>
      <c r="D3" s="65" t="s">
        <v>33</v>
      </c>
      <c r="E3" s="28" t="s">
        <v>26</v>
      </c>
      <c r="F3" s="27"/>
      <c r="G3" s="6">
        <v>215</v>
      </c>
      <c r="H3" s="6">
        <v>206</v>
      </c>
      <c r="I3" s="6">
        <v>290</v>
      </c>
      <c r="J3" s="6">
        <v>178</v>
      </c>
      <c r="K3" s="6">
        <v>212</v>
      </c>
      <c r="L3" s="6">
        <v>169</v>
      </c>
      <c r="M3" s="8">
        <f aca="true" t="shared" si="0" ref="M3:M12">SUM(G3+H3+I3+J3+K3+L3)</f>
        <v>1270</v>
      </c>
      <c r="N3" s="9">
        <f aca="true" t="shared" si="1" ref="N3:N12">SUM(G3:L3)+(F3*6)</f>
        <v>1270</v>
      </c>
      <c r="O3" s="9">
        <f aca="true" t="shared" si="2" ref="O3:O11">N3/2</f>
        <v>635</v>
      </c>
      <c r="P3" s="10">
        <f aca="true" t="shared" si="3" ref="P3:P12">SUM(M3)/6</f>
        <v>211.66666666666666</v>
      </c>
    </row>
    <row r="4" spans="2:16" ht="15">
      <c r="B4" s="5">
        <v>2</v>
      </c>
      <c r="C4" s="64">
        <v>3076</v>
      </c>
      <c r="D4" s="65" t="s">
        <v>31</v>
      </c>
      <c r="E4" s="28" t="s">
        <v>26</v>
      </c>
      <c r="F4" s="27"/>
      <c r="G4" s="6">
        <v>162</v>
      </c>
      <c r="H4" s="6">
        <v>183</v>
      </c>
      <c r="I4" s="6">
        <v>234</v>
      </c>
      <c r="J4" s="6">
        <v>191</v>
      </c>
      <c r="K4" s="6">
        <v>244</v>
      </c>
      <c r="L4" s="6">
        <v>191</v>
      </c>
      <c r="M4" s="8">
        <f t="shared" si="0"/>
        <v>1205</v>
      </c>
      <c r="N4" s="9">
        <f t="shared" si="1"/>
        <v>1205</v>
      </c>
      <c r="O4" s="9">
        <f t="shared" si="2"/>
        <v>602.5</v>
      </c>
      <c r="P4" s="10">
        <f t="shared" si="3"/>
        <v>200.83333333333334</v>
      </c>
    </row>
    <row r="5" spans="2:16" ht="15">
      <c r="B5" s="5">
        <v>3</v>
      </c>
      <c r="C5" s="64">
        <v>204</v>
      </c>
      <c r="D5" s="65" t="s">
        <v>36</v>
      </c>
      <c r="E5" s="28" t="s">
        <v>26</v>
      </c>
      <c r="F5" s="27">
        <v>8</v>
      </c>
      <c r="G5" s="5">
        <v>174</v>
      </c>
      <c r="H5" s="5">
        <v>167</v>
      </c>
      <c r="I5" s="5">
        <v>186</v>
      </c>
      <c r="J5" s="5">
        <v>177</v>
      </c>
      <c r="K5" s="5">
        <v>181</v>
      </c>
      <c r="L5" s="5">
        <v>219</v>
      </c>
      <c r="M5" s="8">
        <f t="shared" si="0"/>
        <v>1104</v>
      </c>
      <c r="N5" s="9">
        <f t="shared" si="1"/>
        <v>1152</v>
      </c>
      <c r="O5" s="9">
        <f t="shared" si="2"/>
        <v>576</v>
      </c>
      <c r="P5" s="10">
        <f t="shared" si="3"/>
        <v>184</v>
      </c>
    </row>
    <row r="6" spans="2:16" ht="15">
      <c r="B6" s="5">
        <v>4</v>
      </c>
      <c r="C6" s="64">
        <v>1998</v>
      </c>
      <c r="D6" s="65" t="s">
        <v>30</v>
      </c>
      <c r="E6" s="28" t="s">
        <v>26</v>
      </c>
      <c r="F6" s="27"/>
      <c r="G6" s="6">
        <v>178</v>
      </c>
      <c r="H6" s="6">
        <v>205</v>
      </c>
      <c r="I6" s="6">
        <v>203</v>
      </c>
      <c r="J6" s="6">
        <v>171</v>
      </c>
      <c r="K6" s="6">
        <v>179</v>
      </c>
      <c r="L6" s="6">
        <v>203</v>
      </c>
      <c r="M6" s="8">
        <f t="shared" si="0"/>
        <v>1139</v>
      </c>
      <c r="N6" s="9">
        <f t="shared" si="1"/>
        <v>1139</v>
      </c>
      <c r="O6" s="9">
        <f t="shared" si="2"/>
        <v>569.5</v>
      </c>
      <c r="P6" s="10">
        <f t="shared" si="3"/>
        <v>189.83333333333334</v>
      </c>
    </row>
    <row r="7" spans="2:16" ht="15">
      <c r="B7" s="5">
        <v>5</v>
      </c>
      <c r="C7" s="64">
        <v>169</v>
      </c>
      <c r="D7" s="65" t="s">
        <v>29</v>
      </c>
      <c r="E7" s="28" t="s">
        <v>26</v>
      </c>
      <c r="F7" s="27"/>
      <c r="G7" s="6">
        <v>213</v>
      </c>
      <c r="H7" s="6">
        <v>169</v>
      </c>
      <c r="I7" s="6">
        <v>139</v>
      </c>
      <c r="J7" s="6">
        <v>173</v>
      </c>
      <c r="K7" s="6">
        <v>188</v>
      </c>
      <c r="L7" s="6">
        <v>237</v>
      </c>
      <c r="M7" s="8">
        <f t="shared" si="0"/>
        <v>1119</v>
      </c>
      <c r="N7" s="9">
        <f t="shared" si="1"/>
        <v>1119</v>
      </c>
      <c r="O7" s="9">
        <f t="shared" si="2"/>
        <v>559.5</v>
      </c>
      <c r="P7" s="10">
        <f t="shared" si="3"/>
        <v>186.5</v>
      </c>
    </row>
    <row r="8" spans="2:16" ht="15">
      <c r="B8" s="5">
        <v>6</v>
      </c>
      <c r="C8" s="64">
        <v>203</v>
      </c>
      <c r="D8" s="65" t="s">
        <v>35</v>
      </c>
      <c r="E8" s="28" t="s">
        <v>26</v>
      </c>
      <c r="F8" s="27"/>
      <c r="G8" s="6">
        <v>175</v>
      </c>
      <c r="H8" s="6">
        <v>195</v>
      </c>
      <c r="I8" s="6">
        <v>176</v>
      </c>
      <c r="J8" s="6">
        <v>157</v>
      </c>
      <c r="K8" s="6">
        <v>215</v>
      </c>
      <c r="L8" s="6">
        <v>188</v>
      </c>
      <c r="M8" s="8">
        <f t="shared" si="0"/>
        <v>1106</v>
      </c>
      <c r="N8" s="9">
        <f t="shared" si="1"/>
        <v>1106</v>
      </c>
      <c r="O8" s="9">
        <f t="shared" si="2"/>
        <v>553</v>
      </c>
      <c r="P8" s="10">
        <f t="shared" si="3"/>
        <v>184.33333333333334</v>
      </c>
    </row>
    <row r="9" spans="2:16" ht="15">
      <c r="B9" s="5">
        <v>7</v>
      </c>
      <c r="C9" s="64">
        <v>3014</v>
      </c>
      <c r="D9" s="65" t="s">
        <v>32</v>
      </c>
      <c r="E9" s="28" t="s">
        <v>26</v>
      </c>
      <c r="F9" s="27"/>
      <c r="G9" s="5">
        <v>151</v>
      </c>
      <c r="H9" s="5">
        <v>154</v>
      </c>
      <c r="I9" s="5">
        <v>209</v>
      </c>
      <c r="J9" s="5">
        <v>171</v>
      </c>
      <c r="K9" s="5">
        <v>220</v>
      </c>
      <c r="L9" s="5">
        <v>183</v>
      </c>
      <c r="M9" s="8">
        <f t="shared" si="0"/>
        <v>1088</v>
      </c>
      <c r="N9" s="9">
        <f t="shared" si="1"/>
        <v>1088</v>
      </c>
      <c r="O9" s="9">
        <f t="shared" si="2"/>
        <v>544</v>
      </c>
      <c r="P9" s="10">
        <f t="shared" si="3"/>
        <v>181.33333333333334</v>
      </c>
    </row>
    <row r="10" spans="2:16" ht="15">
      <c r="B10" s="5">
        <v>8</v>
      </c>
      <c r="C10" s="64">
        <v>1540</v>
      </c>
      <c r="D10" s="65" t="s">
        <v>104</v>
      </c>
      <c r="E10" s="28" t="s">
        <v>26</v>
      </c>
      <c r="F10" s="27"/>
      <c r="G10" s="5">
        <v>187</v>
      </c>
      <c r="H10" s="5">
        <v>173</v>
      </c>
      <c r="I10" s="5">
        <v>189</v>
      </c>
      <c r="J10" s="5">
        <v>180</v>
      </c>
      <c r="K10" s="5">
        <v>166</v>
      </c>
      <c r="L10" s="5">
        <v>171</v>
      </c>
      <c r="M10" s="8">
        <f t="shared" si="0"/>
        <v>1066</v>
      </c>
      <c r="N10" s="9">
        <f t="shared" si="1"/>
        <v>1066</v>
      </c>
      <c r="O10" s="9">
        <f t="shared" si="2"/>
        <v>533</v>
      </c>
      <c r="P10" s="10">
        <f t="shared" si="3"/>
        <v>177.66666666666666</v>
      </c>
    </row>
    <row r="11" spans="2:16" ht="15">
      <c r="B11" s="5">
        <v>9</v>
      </c>
      <c r="C11" s="64">
        <v>52</v>
      </c>
      <c r="D11" s="65" t="s">
        <v>110</v>
      </c>
      <c r="E11" s="28" t="s">
        <v>26</v>
      </c>
      <c r="F11" s="27"/>
      <c r="G11" s="6">
        <v>167</v>
      </c>
      <c r="H11" s="6">
        <v>189</v>
      </c>
      <c r="I11" s="6">
        <v>147</v>
      </c>
      <c r="J11" s="6">
        <v>138</v>
      </c>
      <c r="K11" s="6">
        <v>166</v>
      </c>
      <c r="L11" s="6">
        <v>145</v>
      </c>
      <c r="M11" s="8">
        <f t="shared" si="0"/>
        <v>952</v>
      </c>
      <c r="N11" s="9">
        <f t="shared" si="1"/>
        <v>952</v>
      </c>
      <c r="O11" s="9">
        <f t="shared" si="2"/>
        <v>476</v>
      </c>
      <c r="P11" s="10">
        <f t="shared" si="3"/>
        <v>158.66666666666666</v>
      </c>
    </row>
    <row r="12" spans="2:16" ht="15">
      <c r="B12" s="5">
        <v>10</v>
      </c>
      <c r="C12" s="6"/>
      <c r="D12" s="7"/>
      <c r="E12" s="28"/>
      <c r="F12" s="27"/>
      <c r="G12" s="6"/>
      <c r="H12" s="6"/>
      <c r="I12" s="6"/>
      <c r="J12" s="6"/>
      <c r="K12" s="6"/>
      <c r="L12" s="6"/>
      <c r="M12" s="8">
        <f t="shared" si="0"/>
        <v>0</v>
      </c>
      <c r="N12" s="9">
        <f t="shared" si="1"/>
        <v>0</v>
      </c>
      <c r="O12" s="9">
        <f aca="true" t="shared" si="4" ref="O12:O52">N12/2</f>
        <v>0</v>
      </c>
      <c r="P12" s="10">
        <f t="shared" si="3"/>
        <v>0</v>
      </c>
    </row>
    <row r="13" spans="2:16" ht="15">
      <c r="B13" s="5">
        <v>11</v>
      </c>
      <c r="C13" s="6"/>
      <c r="D13" s="7"/>
      <c r="E13" s="28"/>
      <c r="F13" s="27"/>
      <c r="G13" s="6"/>
      <c r="H13" s="6"/>
      <c r="I13" s="6"/>
      <c r="J13" s="6"/>
      <c r="K13" s="6"/>
      <c r="L13" s="6"/>
      <c r="M13" s="8">
        <f aca="true" t="shared" si="5" ref="M13:M26">SUM(G13+H13+I13+J13+K13+L13)</f>
        <v>0</v>
      </c>
      <c r="N13" s="9">
        <f aca="true" t="shared" si="6" ref="N13:N26">SUM(G13:L13)+(F13*6)</f>
        <v>0</v>
      </c>
      <c r="O13" s="9">
        <f t="shared" si="4"/>
        <v>0</v>
      </c>
      <c r="P13" s="10">
        <f aca="true" t="shared" si="7" ref="P13:P26">SUM(M13)/6</f>
        <v>0</v>
      </c>
    </row>
    <row r="14" spans="2:16" ht="15">
      <c r="B14" s="5">
        <v>12</v>
      </c>
      <c r="C14" s="6"/>
      <c r="D14" s="7"/>
      <c r="E14" s="28"/>
      <c r="F14" s="27"/>
      <c r="G14" s="6"/>
      <c r="H14" s="6"/>
      <c r="I14" s="6"/>
      <c r="J14" s="6"/>
      <c r="K14" s="6"/>
      <c r="L14" s="6"/>
      <c r="M14" s="8">
        <f t="shared" si="5"/>
        <v>0</v>
      </c>
      <c r="N14" s="9">
        <f t="shared" si="6"/>
        <v>0</v>
      </c>
      <c r="O14" s="9">
        <f t="shared" si="4"/>
        <v>0</v>
      </c>
      <c r="P14" s="10">
        <f t="shared" si="7"/>
        <v>0</v>
      </c>
    </row>
    <row r="15" spans="2:16" ht="15">
      <c r="B15" s="5">
        <v>13</v>
      </c>
      <c r="C15" s="6"/>
      <c r="D15" s="7"/>
      <c r="E15" s="28"/>
      <c r="F15" s="27"/>
      <c r="G15" s="5"/>
      <c r="H15" s="5"/>
      <c r="I15" s="5"/>
      <c r="J15" s="5"/>
      <c r="K15" s="5"/>
      <c r="L15" s="5"/>
      <c r="M15" s="8">
        <f t="shared" si="5"/>
        <v>0</v>
      </c>
      <c r="N15" s="9">
        <f t="shared" si="6"/>
        <v>0</v>
      </c>
      <c r="O15" s="9">
        <f t="shared" si="4"/>
        <v>0</v>
      </c>
      <c r="P15" s="10">
        <f t="shared" si="7"/>
        <v>0</v>
      </c>
    </row>
    <row r="16" spans="2:16" ht="15">
      <c r="B16" s="5">
        <v>14</v>
      </c>
      <c r="C16" s="6"/>
      <c r="D16" s="7"/>
      <c r="E16" s="28"/>
      <c r="F16" s="27"/>
      <c r="G16" s="5"/>
      <c r="H16" s="5"/>
      <c r="I16" s="5"/>
      <c r="J16" s="5"/>
      <c r="K16" s="5"/>
      <c r="L16" s="5"/>
      <c r="M16" s="8">
        <f t="shared" si="5"/>
        <v>0</v>
      </c>
      <c r="N16" s="9">
        <f t="shared" si="6"/>
        <v>0</v>
      </c>
      <c r="O16" s="9">
        <f t="shared" si="4"/>
        <v>0</v>
      </c>
      <c r="P16" s="10">
        <f t="shared" si="7"/>
        <v>0</v>
      </c>
    </row>
    <row r="17" spans="2:16" ht="15">
      <c r="B17" s="5">
        <v>15</v>
      </c>
      <c r="C17" s="6"/>
      <c r="D17" s="7"/>
      <c r="E17" s="28"/>
      <c r="F17" s="27"/>
      <c r="G17" s="5"/>
      <c r="H17" s="5"/>
      <c r="I17" s="5"/>
      <c r="J17" s="5"/>
      <c r="K17" s="5"/>
      <c r="L17" s="5"/>
      <c r="M17" s="8">
        <f t="shared" si="5"/>
        <v>0</v>
      </c>
      <c r="N17" s="9">
        <f t="shared" si="6"/>
        <v>0</v>
      </c>
      <c r="O17" s="9">
        <f t="shared" si="4"/>
        <v>0</v>
      </c>
      <c r="P17" s="10">
        <f t="shared" si="7"/>
        <v>0</v>
      </c>
    </row>
    <row r="18" spans="2:16" ht="15">
      <c r="B18" s="5">
        <v>16</v>
      </c>
      <c r="C18" s="6"/>
      <c r="D18" s="7"/>
      <c r="E18" s="28"/>
      <c r="F18" s="27"/>
      <c r="G18" s="5"/>
      <c r="H18" s="5"/>
      <c r="I18" s="5"/>
      <c r="J18" s="5"/>
      <c r="K18" s="5"/>
      <c r="L18" s="5"/>
      <c r="M18" s="8">
        <f t="shared" si="5"/>
        <v>0</v>
      </c>
      <c r="N18" s="9">
        <f t="shared" si="6"/>
        <v>0</v>
      </c>
      <c r="O18" s="9">
        <f t="shared" si="4"/>
        <v>0</v>
      </c>
      <c r="P18" s="10">
        <f t="shared" si="7"/>
        <v>0</v>
      </c>
    </row>
    <row r="19" spans="2:16" ht="15">
      <c r="B19" s="5">
        <v>17</v>
      </c>
      <c r="C19" s="6"/>
      <c r="D19" s="7"/>
      <c r="E19" s="28"/>
      <c r="F19" s="27"/>
      <c r="G19" s="5"/>
      <c r="H19" s="5"/>
      <c r="I19" s="5"/>
      <c r="J19" s="5"/>
      <c r="K19" s="5"/>
      <c r="L19" s="5"/>
      <c r="M19" s="8">
        <f t="shared" si="5"/>
        <v>0</v>
      </c>
      <c r="N19" s="9">
        <f t="shared" si="6"/>
        <v>0</v>
      </c>
      <c r="O19" s="9">
        <f t="shared" si="4"/>
        <v>0</v>
      </c>
      <c r="P19" s="10">
        <f t="shared" si="7"/>
        <v>0</v>
      </c>
    </row>
    <row r="20" spans="2:16" ht="15">
      <c r="B20" s="5">
        <v>18</v>
      </c>
      <c r="C20" s="6"/>
      <c r="D20" s="7"/>
      <c r="E20" s="28"/>
      <c r="F20" s="27"/>
      <c r="G20" s="5"/>
      <c r="H20" s="5"/>
      <c r="I20" s="5"/>
      <c r="J20" s="5"/>
      <c r="K20" s="5"/>
      <c r="L20" s="5"/>
      <c r="M20" s="8">
        <f t="shared" si="5"/>
        <v>0</v>
      </c>
      <c r="N20" s="9">
        <f t="shared" si="6"/>
        <v>0</v>
      </c>
      <c r="O20" s="9">
        <f t="shared" si="4"/>
        <v>0</v>
      </c>
      <c r="P20" s="10">
        <f t="shared" si="7"/>
        <v>0</v>
      </c>
    </row>
    <row r="21" spans="2:16" ht="15">
      <c r="B21" s="5">
        <v>19</v>
      </c>
      <c r="C21" s="6"/>
      <c r="D21" s="7"/>
      <c r="E21" s="28"/>
      <c r="F21" s="27"/>
      <c r="G21" s="5"/>
      <c r="H21" s="5"/>
      <c r="I21" s="5"/>
      <c r="J21" s="5"/>
      <c r="K21" s="5"/>
      <c r="L21" s="5"/>
      <c r="M21" s="8">
        <f t="shared" si="5"/>
        <v>0</v>
      </c>
      <c r="N21" s="9">
        <f t="shared" si="6"/>
        <v>0</v>
      </c>
      <c r="O21" s="9">
        <f t="shared" si="4"/>
        <v>0</v>
      </c>
      <c r="P21" s="10">
        <f t="shared" si="7"/>
        <v>0</v>
      </c>
    </row>
    <row r="22" spans="2:16" ht="15">
      <c r="B22" s="5">
        <v>20</v>
      </c>
      <c r="C22" s="6"/>
      <c r="D22" s="7"/>
      <c r="E22" s="28"/>
      <c r="F22" s="27"/>
      <c r="G22" s="5"/>
      <c r="H22" s="5"/>
      <c r="I22" s="5"/>
      <c r="J22" s="5"/>
      <c r="K22" s="5"/>
      <c r="L22" s="5"/>
      <c r="M22" s="8">
        <f t="shared" si="5"/>
        <v>0</v>
      </c>
      <c r="N22" s="9">
        <f t="shared" si="6"/>
        <v>0</v>
      </c>
      <c r="O22" s="9">
        <f t="shared" si="4"/>
        <v>0</v>
      </c>
      <c r="P22" s="10">
        <f t="shared" si="7"/>
        <v>0</v>
      </c>
    </row>
    <row r="23" spans="2:16" ht="15">
      <c r="B23" s="5">
        <v>21</v>
      </c>
      <c r="C23" s="6"/>
      <c r="D23" s="7"/>
      <c r="E23" s="28"/>
      <c r="F23" s="27"/>
      <c r="G23" s="5"/>
      <c r="H23" s="5"/>
      <c r="I23" s="5"/>
      <c r="J23" s="5"/>
      <c r="K23" s="5"/>
      <c r="L23" s="5"/>
      <c r="M23" s="8">
        <f t="shared" si="5"/>
        <v>0</v>
      </c>
      <c r="N23" s="9">
        <f t="shared" si="6"/>
        <v>0</v>
      </c>
      <c r="O23" s="9">
        <f t="shared" si="4"/>
        <v>0</v>
      </c>
      <c r="P23" s="10">
        <f t="shared" si="7"/>
        <v>0</v>
      </c>
    </row>
    <row r="24" spans="2:16" ht="15">
      <c r="B24" s="5">
        <v>22</v>
      </c>
      <c r="C24" s="6"/>
      <c r="D24" s="7"/>
      <c r="E24" s="28"/>
      <c r="F24" s="27"/>
      <c r="G24" s="5"/>
      <c r="H24" s="5"/>
      <c r="I24" s="5"/>
      <c r="J24" s="5"/>
      <c r="K24" s="5"/>
      <c r="L24" s="5"/>
      <c r="M24" s="8">
        <f t="shared" si="5"/>
        <v>0</v>
      </c>
      <c r="N24" s="9">
        <f t="shared" si="6"/>
        <v>0</v>
      </c>
      <c r="O24" s="9">
        <f t="shared" si="4"/>
        <v>0</v>
      </c>
      <c r="P24" s="10">
        <f t="shared" si="7"/>
        <v>0</v>
      </c>
    </row>
    <row r="25" spans="2:16" ht="15">
      <c r="B25" s="5">
        <v>23</v>
      </c>
      <c r="C25" s="6"/>
      <c r="D25" s="7"/>
      <c r="E25" s="28"/>
      <c r="F25" s="27"/>
      <c r="G25" s="5"/>
      <c r="H25" s="5"/>
      <c r="I25" s="5"/>
      <c r="J25" s="5"/>
      <c r="K25" s="5"/>
      <c r="L25" s="5"/>
      <c r="M25" s="8">
        <f t="shared" si="5"/>
        <v>0</v>
      </c>
      <c r="N25" s="9">
        <f t="shared" si="6"/>
        <v>0</v>
      </c>
      <c r="O25" s="9">
        <f t="shared" si="4"/>
        <v>0</v>
      </c>
      <c r="P25" s="10">
        <f t="shared" si="7"/>
        <v>0</v>
      </c>
    </row>
    <row r="26" spans="2:16" ht="15">
      <c r="B26" s="5">
        <v>24</v>
      </c>
      <c r="C26" s="6"/>
      <c r="D26" s="7"/>
      <c r="E26" s="28"/>
      <c r="F26" s="27"/>
      <c r="G26" s="5"/>
      <c r="H26" s="5"/>
      <c r="I26" s="5"/>
      <c r="J26" s="5"/>
      <c r="K26" s="5"/>
      <c r="L26" s="5"/>
      <c r="M26" s="8">
        <f t="shared" si="5"/>
        <v>0</v>
      </c>
      <c r="N26" s="9">
        <f t="shared" si="6"/>
        <v>0</v>
      </c>
      <c r="O26" s="9">
        <f t="shared" si="4"/>
        <v>0</v>
      </c>
      <c r="P26" s="10">
        <f t="shared" si="7"/>
        <v>0</v>
      </c>
    </row>
    <row r="27" spans="2:16" ht="15">
      <c r="B27" s="5">
        <v>25</v>
      </c>
      <c r="C27" s="6"/>
      <c r="D27" s="7"/>
      <c r="E27" s="28"/>
      <c r="F27" s="27"/>
      <c r="G27" s="5"/>
      <c r="H27" s="5"/>
      <c r="I27" s="5"/>
      <c r="J27" s="5"/>
      <c r="K27" s="5"/>
      <c r="L27" s="5"/>
      <c r="M27" s="8">
        <f aca="true" t="shared" si="8" ref="M27:M52">SUM(G27+H27+I27+J27+K27+L27)</f>
        <v>0</v>
      </c>
      <c r="N27" s="9">
        <f aca="true" t="shared" si="9" ref="N27:N52">SUM(G27:L27)+(F27*6)</f>
        <v>0</v>
      </c>
      <c r="O27" s="9">
        <f t="shared" si="4"/>
        <v>0</v>
      </c>
      <c r="P27" s="10">
        <f aca="true" t="shared" si="10" ref="P27:P52">SUM(M27)/6</f>
        <v>0</v>
      </c>
    </row>
    <row r="28" spans="2:16" ht="15">
      <c r="B28" s="5">
        <v>26</v>
      </c>
      <c r="C28" s="6"/>
      <c r="D28" s="7"/>
      <c r="E28" s="28"/>
      <c r="F28" s="27"/>
      <c r="G28" s="5"/>
      <c r="H28" s="5"/>
      <c r="I28" s="5"/>
      <c r="J28" s="5"/>
      <c r="K28" s="5"/>
      <c r="L28" s="5"/>
      <c r="M28" s="8">
        <f t="shared" si="8"/>
        <v>0</v>
      </c>
      <c r="N28" s="9">
        <f t="shared" si="9"/>
        <v>0</v>
      </c>
      <c r="O28" s="9">
        <f t="shared" si="4"/>
        <v>0</v>
      </c>
      <c r="P28" s="10">
        <f t="shared" si="10"/>
        <v>0</v>
      </c>
    </row>
    <row r="29" spans="2:16" ht="15">
      <c r="B29" s="5">
        <v>27</v>
      </c>
      <c r="C29" s="6"/>
      <c r="D29" s="7"/>
      <c r="E29" s="28"/>
      <c r="F29" s="27"/>
      <c r="G29" s="5"/>
      <c r="H29" s="5"/>
      <c r="I29" s="5"/>
      <c r="J29" s="5"/>
      <c r="K29" s="5"/>
      <c r="L29" s="5"/>
      <c r="M29" s="8">
        <f t="shared" si="8"/>
        <v>0</v>
      </c>
      <c r="N29" s="9">
        <f t="shared" si="9"/>
        <v>0</v>
      </c>
      <c r="O29" s="9">
        <f t="shared" si="4"/>
        <v>0</v>
      </c>
      <c r="P29" s="10">
        <f t="shared" si="10"/>
        <v>0</v>
      </c>
    </row>
    <row r="30" spans="2:16" ht="15">
      <c r="B30" s="5">
        <v>28</v>
      </c>
      <c r="C30" s="6"/>
      <c r="D30" s="7"/>
      <c r="E30" s="28"/>
      <c r="F30" s="27"/>
      <c r="G30" s="5"/>
      <c r="H30" s="5"/>
      <c r="I30" s="5"/>
      <c r="J30" s="5"/>
      <c r="K30" s="5"/>
      <c r="L30" s="5"/>
      <c r="M30" s="8">
        <f t="shared" si="8"/>
        <v>0</v>
      </c>
      <c r="N30" s="9">
        <f t="shared" si="9"/>
        <v>0</v>
      </c>
      <c r="O30" s="9">
        <f t="shared" si="4"/>
        <v>0</v>
      </c>
      <c r="P30" s="10">
        <f t="shared" si="10"/>
        <v>0</v>
      </c>
    </row>
    <row r="31" spans="2:16" ht="15">
      <c r="B31" s="5">
        <v>29</v>
      </c>
      <c r="C31" s="6"/>
      <c r="D31" s="7"/>
      <c r="E31" s="28"/>
      <c r="F31" s="27"/>
      <c r="G31" s="5"/>
      <c r="H31" s="5"/>
      <c r="I31" s="5"/>
      <c r="J31" s="5"/>
      <c r="K31" s="5"/>
      <c r="L31" s="5"/>
      <c r="M31" s="8">
        <f t="shared" si="8"/>
        <v>0</v>
      </c>
      <c r="N31" s="9">
        <f t="shared" si="9"/>
        <v>0</v>
      </c>
      <c r="O31" s="9">
        <f t="shared" si="4"/>
        <v>0</v>
      </c>
      <c r="P31" s="10">
        <f t="shared" si="10"/>
        <v>0</v>
      </c>
    </row>
    <row r="32" spans="2:16" ht="15">
      <c r="B32" s="5">
        <v>30</v>
      </c>
      <c r="C32" s="6"/>
      <c r="D32" s="7"/>
      <c r="E32" s="28"/>
      <c r="F32" s="27"/>
      <c r="G32" s="5"/>
      <c r="H32" s="5"/>
      <c r="I32" s="5"/>
      <c r="J32" s="5"/>
      <c r="K32" s="5"/>
      <c r="L32" s="5"/>
      <c r="M32" s="8">
        <f t="shared" si="8"/>
        <v>0</v>
      </c>
      <c r="N32" s="9">
        <f t="shared" si="9"/>
        <v>0</v>
      </c>
      <c r="O32" s="9">
        <f t="shared" si="4"/>
        <v>0</v>
      </c>
      <c r="P32" s="10">
        <f t="shared" si="10"/>
        <v>0</v>
      </c>
    </row>
    <row r="33" spans="2:16" ht="15">
      <c r="B33" s="5">
        <v>31</v>
      </c>
      <c r="C33" s="6"/>
      <c r="D33" s="7"/>
      <c r="E33" s="28"/>
      <c r="F33" s="27"/>
      <c r="G33" s="5"/>
      <c r="H33" s="5"/>
      <c r="I33" s="5"/>
      <c r="J33" s="5"/>
      <c r="K33" s="5"/>
      <c r="L33" s="5"/>
      <c r="M33" s="8">
        <f t="shared" si="8"/>
        <v>0</v>
      </c>
      <c r="N33" s="9">
        <f t="shared" si="9"/>
        <v>0</v>
      </c>
      <c r="O33" s="9">
        <f t="shared" si="4"/>
        <v>0</v>
      </c>
      <c r="P33" s="10">
        <f t="shared" si="10"/>
        <v>0</v>
      </c>
    </row>
    <row r="34" spans="2:16" ht="15">
      <c r="B34" s="5">
        <v>32</v>
      </c>
      <c r="C34" s="6"/>
      <c r="D34" s="7"/>
      <c r="E34" s="28"/>
      <c r="F34" s="27"/>
      <c r="G34" s="5"/>
      <c r="H34" s="5"/>
      <c r="I34" s="5"/>
      <c r="J34" s="5"/>
      <c r="K34" s="5"/>
      <c r="L34" s="5"/>
      <c r="M34" s="8">
        <f t="shared" si="8"/>
        <v>0</v>
      </c>
      <c r="N34" s="9">
        <f t="shared" si="9"/>
        <v>0</v>
      </c>
      <c r="O34" s="9">
        <f t="shared" si="4"/>
        <v>0</v>
      </c>
      <c r="P34" s="10">
        <f t="shared" si="10"/>
        <v>0</v>
      </c>
    </row>
    <row r="35" spans="2:16" ht="15">
      <c r="B35" s="5">
        <v>33</v>
      </c>
      <c r="C35" s="6"/>
      <c r="D35" s="7"/>
      <c r="E35" s="28"/>
      <c r="F35" s="27"/>
      <c r="G35" s="5"/>
      <c r="H35" s="5"/>
      <c r="I35" s="5"/>
      <c r="J35" s="5"/>
      <c r="K35" s="5"/>
      <c r="L35" s="5"/>
      <c r="M35" s="8">
        <f t="shared" si="8"/>
        <v>0</v>
      </c>
      <c r="N35" s="9">
        <f t="shared" si="9"/>
        <v>0</v>
      </c>
      <c r="O35" s="9">
        <f t="shared" si="4"/>
        <v>0</v>
      </c>
      <c r="P35" s="10">
        <f t="shared" si="10"/>
        <v>0</v>
      </c>
    </row>
    <row r="36" spans="2:16" ht="15">
      <c r="B36" s="5">
        <v>34</v>
      </c>
      <c r="C36" s="6"/>
      <c r="D36" s="7"/>
      <c r="E36" s="28"/>
      <c r="F36" s="27"/>
      <c r="G36" s="5"/>
      <c r="H36" s="5"/>
      <c r="I36" s="5"/>
      <c r="J36" s="5"/>
      <c r="K36" s="5"/>
      <c r="L36" s="5"/>
      <c r="M36" s="8">
        <f t="shared" si="8"/>
        <v>0</v>
      </c>
      <c r="N36" s="9">
        <f t="shared" si="9"/>
        <v>0</v>
      </c>
      <c r="O36" s="9">
        <f t="shared" si="4"/>
        <v>0</v>
      </c>
      <c r="P36" s="10">
        <f t="shared" si="10"/>
        <v>0</v>
      </c>
    </row>
    <row r="37" spans="2:16" ht="15">
      <c r="B37" s="5">
        <v>35</v>
      </c>
      <c r="C37" s="6"/>
      <c r="D37" s="7"/>
      <c r="E37" s="28"/>
      <c r="F37" s="27"/>
      <c r="G37" s="5"/>
      <c r="H37" s="5"/>
      <c r="I37" s="5"/>
      <c r="J37" s="5"/>
      <c r="K37" s="5"/>
      <c r="L37" s="5"/>
      <c r="M37" s="8">
        <f t="shared" si="8"/>
        <v>0</v>
      </c>
      <c r="N37" s="9">
        <f t="shared" si="9"/>
        <v>0</v>
      </c>
      <c r="O37" s="9">
        <f t="shared" si="4"/>
        <v>0</v>
      </c>
      <c r="P37" s="10">
        <f t="shared" si="10"/>
        <v>0</v>
      </c>
    </row>
    <row r="38" spans="2:16" ht="15">
      <c r="B38" s="5">
        <v>36</v>
      </c>
      <c r="C38" s="6"/>
      <c r="D38" s="7"/>
      <c r="E38" s="28"/>
      <c r="F38" s="27"/>
      <c r="G38" s="5"/>
      <c r="H38" s="5"/>
      <c r="I38" s="5"/>
      <c r="J38" s="5"/>
      <c r="K38" s="5"/>
      <c r="L38" s="5"/>
      <c r="M38" s="8">
        <f t="shared" si="8"/>
        <v>0</v>
      </c>
      <c r="N38" s="9">
        <f t="shared" si="9"/>
        <v>0</v>
      </c>
      <c r="O38" s="9">
        <f t="shared" si="4"/>
        <v>0</v>
      </c>
      <c r="P38" s="10">
        <f t="shared" si="10"/>
        <v>0</v>
      </c>
    </row>
    <row r="39" spans="2:16" ht="15">
      <c r="B39" s="5">
        <v>37</v>
      </c>
      <c r="C39" s="6"/>
      <c r="D39" s="7"/>
      <c r="E39" s="28"/>
      <c r="F39" s="27"/>
      <c r="G39" s="5"/>
      <c r="H39" s="5"/>
      <c r="I39" s="5"/>
      <c r="J39" s="5"/>
      <c r="K39" s="5"/>
      <c r="L39" s="5"/>
      <c r="M39" s="8">
        <f t="shared" si="8"/>
        <v>0</v>
      </c>
      <c r="N39" s="9">
        <f t="shared" si="9"/>
        <v>0</v>
      </c>
      <c r="O39" s="9">
        <f t="shared" si="4"/>
        <v>0</v>
      </c>
      <c r="P39" s="10">
        <f t="shared" si="10"/>
        <v>0</v>
      </c>
    </row>
    <row r="40" spans="2:16" ht="15">
      <c r="B40" s="5">
        <v>38</v>
      </c>
      <c r="C40" s="6"/>
      <c r="D40" s="7"/>
      <c r="E40" s="28"/>
      <c r="F40" s="27"/>
      <c r="G40" s="5"/>
      <c r="H40" s="5"/>
      <c r="I40" s="5"/>
      <c r="J40" s="5"/>
      <c r="K40" s="5"/>
      <c r="L40" s="5"/>
      <c r="M40" s="8">
        <f t="shared" si="8"/>
        <v>0</v>
      </c>
      <c r="N40" s="9">
        <f t="shared" si="9"/>
        <v>0</v>
      </c>
      <c r="O40" s="9">
        <f t="shared" si="4"/>
        <v>0</v>
      </c>
      <c r="P40" s="10">
        <f t="shared" si="10"/>
        <v>0</v>
      </c>
    </row>
    <row r="41" spans="2:16" ht="15">
      <c r="B41" s="5">
        <v>39</v>
      </c>
      <c r="C41" s="6"/>
      <c r="D41" s="7"/>
      <c r="E41" s="28"/>
      <c r="F41" s="27"/>
      <c r="G41" s="5"/>
      <c r="H41" s="5"/>
      <c r="I41" s="5"/>
      <c r="J41" s="5"/>
      <c r="K41" s="5"/>
      <c r="L41" s="5"/>
      <c r="M41" s="8">
        <f t="shared" si="8"/>
        <v>0</v>
      </c>
      <c r="N41" s="9">
        <f t="shared" si="9"/>
        <v>0</v>
      </c>
      <c r="O41" s="9">
        <f t="shared" si="4"/>
        <v>0</v>
      </c>
      <c r="P41" s="10">
        <f t="shared" si="10"/>
        <v>0</v>
      </c>
    </row>
    <row r="42" spans="2:16" ht="15">
      <c r="B42" s="5">
        <v>40</v>
      </c>
      <c r="C42" s="6"/>
      <c r="D42" s="7"/>
      <c r="E42" s="28"/>
      <c r="F42" s="27"/>
      <c r="G42" s="5"/>
      <c r="H42" s="5"/>
      <c r="I42" s="5"/>
      <c r="J42" s="5"/>
      <c r="K42" s="5"/>
      <c r="L42" s="5"/>
      <c r="M42" s="8">
        <f t="shared" si="8"/>
        <v>0</v>
      </c>
      <c r="N42" s="9">
        <f t="shared" si="9"/>
        <v>0</v>
      </c>
      <c r="O42" s="9">
        <f t="shared" si="4"/>
        <v>0</v>
      </c>
      <c r="P42" s="10">
        <f t="shared" si="10"/>
        <v>0</v>
      </c>
    </row>
    <row r="43" spans="2:16" ht="15">
      <c r="B43" s="5">
        <v>41</v>
      </c>
      <c r="C43" s="6"/>
      <c r="D43" s="7"/>
      <c r="E43" s="28"/>
      <c r="F43" s="27"/>
      <c r="G43" s="5"/>
      <c r="H43" s="5"/>
      <c r="I43" s="5"/>
      <c r="J43" s="5"/>
      <c r="K43" s="5"/>
      <c r="L43" s="5"/>
      <c r="M43" s="8">
        <f t="shared" si="8"/>
        <v>0</v>
      </c>
      <c r="N43" s="9">
        <f t="shared" si="9"/>
        <v>0</v>
      </c>
      <c r="O43" s="9">
        <f t="shared" si="4"/>
        <v>0</v>
      </c>
      <c r="P43" s="10">
        <f t="shared" si="10"/>
        <v>0</v>
      </c>
    </row>
    <row r="44" spans="2:16" ht="15">
      <c r="B44" s="5">
        <v>42</v>
      </c>
      <c r="C44" s="6"/>
      <c r="D44" s="7"/>
      <c r="E44" s="28"/>
      <c r="F44" s="27"/>
      <c r="G44" s="5"/>
      <c r="H44" s="5"/>
      <c r="I44" s="5"/>
      <c r="J44" s="5"/>
      <c r="K44" s="5"/>
      <c r="L44" s="5"/>
      <c r="M44" s="8">
        <f t="shared" si="8"/>
        <v>0</v>
      </c>
      <c r="N44" s="9">
        <f t="shared" si="9"/>
        <v>0</v>
      </c>
      <c r="O44" s="9">
        <f t="shared" si="4"/>
        <v>0</v>
      </c>
      <c r="P44" s="10">
        <f t="shared" si="10"/>
        <v>0</v>
      </c>
    </row>
    <row r="45" spans="2:16" ht="15">
      <c r="B45" s="5">
        <v>43</v>
      </c>
      <c r="C45" s="6"/>
      <c r="D45" s="7"/>
      <c r="E45" s="28"/>
      <c r="F45" s="27"/>
      <c r="G45" s="5"/>
      <c r="H45" s="5"/>
      <c r="I45" s="5"/>
      <c r="J45" s="5"/>
      <c r="K45" s="5"/>
      <c r="L45" s="5"/>
      <c r="M45" s="8">
        <f t="shared" si="8"/>
        <v>0</v>
      </c>
      <c r="N45" s="9">
        <f t="shared" si="9"/>
        <v>0</v>
      </c>
      <c r="O45" s="9">
        <f t="shared" si="4"/>
        <v>0</v>
      </c>
      <c r="P45" s="10">
        <f t="shared" si="10"/>
        <v>0</v>
      </c>
    </row>
    <row r="46" spans="2:16" ht="15">
      <c r="B46" s="5">
        <v>44</v>
      </c>
      <c r="C46" s="6"/>
      <c r="D46" s="7"/>
      <c r="E46" s="28"/>
      <c r="F46" s="27"/>
      <c r="G46" s="5"/>
      <c r="H46" s="5"/>
      <c r="I46" s="5"/>
      <c r="J46" s="5"/>
      <c r="K46" s="5"/>
      <c r="L46" s="5"/>
      <c r="M46" s="8">
        <f t="shared" si="8"/>
        <v>0</v>
      </c>
      <c r="N46" s="9">
        <f t="shared" si="9"/>
        <v>0</v>
      </c>
      <c r="O46" s="9">
        <f t="shared" si="4"/>
        <v>0</v>
      </c>
      <c r="P46" s="10">
        <f t="shared" si="10"/>
        <v>0</v>
      </c>
    </row>
    <row r="47" spans="2:16" ht="15">
      <c r="B47" s="5">
        <v>45</v>
      </c>
      <c r="C47" s="6"/>
      <c r="D47" s="7"/>
      <c r="E47" s="28"/>
      <c r="F47" s="27"/>
      <c r="G47" s="5"/>
      <c r="H47" s="5"/>
      <c r="I47" s="5"/>
      <c r="J47" s="5"/>
      <c r="K47" s="5"/>
      <c r="L47" s="5"/>
      <c r="M47" s="8">
        <f t="shared" si="8"/>
        <v>0</v>
      </c>
      <c r="N47" s="9">
        <f t="shared" si="9"/>
        <v>0</v>
      </c>
      <c r="O47" s="9">
        <f t="shared" si="4"/>
        <v>0</v>
      </c>
      <c r="P47" s="10">
        <f t="shared" si="10"/>
        <v>0</v>
      </c>
    </row>
    <row r="48" spans="2:16" ht="15">
      <c r="B48" s="5">
        <v>46</v>
      </c>
      <c r="C48" s="6"/>
      <c r="D48" s="7"/>
      <c r="E48" s="28"/>
      <c r="F48" s="27"/>
      <c r="G48" s="5"/>
      <c r="H48" s="5"/>
      <c r="I48" s="5"/>
      <c r="J48" s="5"/>
      <c r="K48" s="5"/>
      <c r="L48" s="5"/>
      <c r="M48" s="8">
        <f t="shared" si="8"/>
        <v>0</v>
      </c>
      <c r="N48" s="9">
        <f t="shared" si="9"/>
        <v>0</v>
      </c>
      <c r="O48" s="9">
        <f t="shared" si="4"/>
        <v>0</v>
      </c>
      <c r="P48" s="10">
        <f t="shared" si="10"/>
        <v>0</v>
      </c>
    </row>
    <row r="49" spans="2:16" ht="15">
      <c r="B49" s="5">
        <v>47</v>
      </c>
      <c r="C49" s="6"/>
      <c r="D49" s="7"/>
      <c r="E49" s="28"/>
      <c r="F49" s="27"/>
      <c r="G49" s="5"/>
      <c r="H49" s="5"/>
      <c r="I49" s="5"/>
      <c r="J49" s="5"/>
      <c r="K49" s="5"/>
      <c r="L49" s="5"/>
      <c r="M49" s="8">
        <f t="shared" si="8"/>
        <v>0</v>
      </c>
      <c r="N49" s="9">
        <f t="shared" si="9"/>
        <v>0</v>
      </c>
      <c r="O49" s="9">
        <f t="shared" si="4"/>
        <v>0</v>
      </c>
      <c r="P49" s="10">
        <f t="shared" si="10"/>
        <v>0</v>
      </c>
    </row>
    <row r="50" spans="2:16" ht="15">
      <c r="B50" s="5">
        <v>48</v>
      </c>
      <c r="C50" s="6"/>
      <c r="D50" s="7"/>
      <c r="E50" s="28"/>
      <c r="F50" s="27"/>
      <c r="G50" s="5"/>
      <c r="H50" s="5"/>
      <c r="I50" s="5"/>
      <c r="J50" s="5"/>
      <c r="K50" s="5"/>
      <c r="L50" s="5"/>
      <c r="M50" s="8">
        <f t="shared" si="8"/>
        <v>0</v>
      </c>
      <c r="N50" s="9">
        <f t="shared" si="9"/>
        <v>0</v>
      </c>
      <c r="O50" s="9">
        <f t="shared" si="4"/>
        <v>0</v>
      </c>
      <c r="P50" s="10">
        <f t="shared" si="10"/>
        <v>0</v>
      </c>
    </row>
    <row r="51" spans="2:16" ht="15">
      <c r="B51" s="5">
        <v>49</v>
      </c>
      <c r="C51" s="6"/>
      <c r="D51" s="7"/>
      <c r="E51" s="28"/>
      <c r="F51" s="27"/>
      <c r="G51" s="5"/>
      <c r="H51" s="5"/>
      <c r="I51" s="5"/>
      <c r="J51" s="5"/>
      <c r="K51" s="5"/>
      <c r="L51" s="5"/>
      <c r="M51" s="8">
        <f t="shared" si="8"/>
        <v>0</v>
      </c>
      <c r="N51" s="9">
        <f t="shared" si="9"/>
        <v>0</v>
      </c>
      <c r="O51" s="9">
        <f t="shared" si="4"/>
        <v>0</v>
      </c>
      <c r="P51" s="10">
        <f t="shared" si="10"/>
        <v>0</v>
      </c>
    </row>
    <row r="52" spans="2:16" ht="15">
      <c r="B52" s="5">
        <v>50</v>
      </c>
      <c r="C52" s="6"/>
      <c r="D52" s="7"/>
      <c r="E52" s="28"/>
      <c r="F52" s="27"/>
      <c r="G52" s="5"/>
      <c r="H52" s="5"/>
      <c r="I52" s="5"/>
      <c r="J52" s="5"/>
      <c r="K52" s="5"/>
      <c r="L52" s="5"/>
      <c r="M52" s="8">
        <f t="shared" si="8"/>
        <v>0</v>
      </c>
      <c r="N52" s="9">
        <f t="shared" si="9"/>
        <v>0</v>
      </c>
      <c r="O52" s="9">
        <f t="shared" si="4"/>
        <v>0</v>
      </c>
      <c r="P52" s="10">
        <f t="shared" si="10"/>
        <v>0</v>
      </c>
    </row>
  </sheetData>
  <sheetProtection/>
  <mergeCells count="1">
    <mergeCell ref="B1:P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P52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28.140625" style="0" customWidth="1"/>
    <col min="5" max="5" width="4.140625" style="0" customWidth="1"/>
    <col min="6" max="6" width="5.7109375" style="0" customWidth="1"/>
    <col min="7" max="7" width="7.281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7.28125" style="0" customWidth="1"/>
    <col min="12" max="12" width="7.140625" style="0" customWidth="1"/>
    <col min="14" max="14" width="13.140625" style="0" customWidth="1"/>
    <col min="15" max="15" width="9.7109375" style="0" customWidth="1"/>
  </cols>
  <sheetData>
    <row r="1" spans="2:16" ht="34.5" customHeight="1">
      <c r="B1" s="94" t="s">
        <v>68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5">
      <c r="B2" s="1" t="s">
        <v>0</v>
      </c>
      <c r="C2" s="1" t="s">
        <v>1</v>
      </c>
      <c r="D2" s="1" t="s">
        <v>2</v>
      </c>
      <c r="E2" s="28" t="s">
        <v>16</v>
      </c>
      <c r="F2" s="28" t="s">
        <v>12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2" t="s">
        <v>13</v>
      </c>
      <c r="N2" s="3" t="s">
        <v>10</v>
      </c>
      <c r="O2" s="9" t="s">
        <v>11</v>
      </c>
      <c r="P2" s="4" t="s">
        <v>9</v>
      </c>
    </row>
    <row r="3" spans="2:16" ht="15">
      <c r="B3" s="5">
        <v>1</v>
      </c>
      <c r="C3" s="24">
        <v>203</v>
      </c>
      <c r="D3" s="66" t="s">
        <v>35</v>
      </c>
      <c r="E3" s="28" t="s">
        <v>26</v>
      </c>
      <c r="F3" s="27"/>
      <c r="G3" s="5">
        <v>215</v>
      </c>
      <c r="H3" s="5">
        <v>201</v>
      </c>
      <c r="I3" s="5">
        <v>162</v>
      </c>
      <c r="J3" s="5">
        <v>191</v>
      </c>
      <c r="K3" s="5">
        <v>210</v>
      </c>
      <c r="L3" s="5">
        <v>214</v>
      </c>
      <c r="M3" s="8">
        <f aca="true" t="shared" si="0" ref="M3:M12">SUM(G3+H3+I3+J3+K3+L3)</f>
        <v>1193</v>
      </c>
      <c r="N3" s="9">
        <f aca="true" t="shared" si="1" ref="N3:N12">SUM(G3:L3)+(F3*6)</f>
        <v>1193</v>
      </c>
      <c r="O3" s="9">
        <f aca="true" t="shared" si="2" ref="O3:O12">N3/2</f>
        <v>596.5</v>
      </c>
      <c r="P3" s="10">
        <f aca="true" t="shared" si="3" ref="P3:P12">SUM(M3)/6</f>
        <v>198.83333333333334</v>
      </c>
    </row>
    <row r="4" spans="2:16" ht="15">
      <c r="B4" s="5">
        <v>2</v>
      </c>
      <c r="C4" s="24">
        <v>1540</v>
      </c>
      <c r="D4" s="66" t="s">
        <v>104</v>
      </c>
      <c r="E4" s="28" t="s">
        <v>26</v>
      </c>
      <c r="F4" s="27"/>
      <c r="G4" s="6">
        <v>215</v>
      </c>
      <c r="H4" s="6">
        <v>186</v>
      </c>
      <c r="I4" s="6">
        <v>159</v>
      </c>
      <c r="J4" s="6">
        <v>226</v>
      </c>
      <c r="K4" s="6">
        <v>165</v>
      </c>
      <c r="L4" s="6">
        <v>196</v>
      </c>
      <c r="M4" s="8">
        <f t="shared" si="0"/>
        <v>1147</v>
      </c>
      <c r="N4" s="9">
        <f t="shared" si="1"/>
        <v>1147</v>
      </c>
      <c r="O4" s="9">
        <f t="shared" si="2"/>
        <v>573.5</v>
      </c>
      <c r="P4" s="10">
        <f t="shared" si="3"/>
        <v>191.16666666666666</v>
      </c>
    </row>
    <row r="5" spans="2:16" ht="15">
      <c r="B5" s="5">
        <v>3</v>
      </c>
      <c r="C5" s="24">
        <v>3014</v>
      </c>
      <c r="D5" s="66" t="s">
        <v>32</v>
      </c>
      <c r="E5" s="28" t="s">
        <v>26</v>
      </c>
      <c r="F5" s="27"/>
      <c r="G5" s="6">
        <v>170</v>
      </c>
      <c r="H5" s="6">
        <v>222</v>
      </c>
      <c r="I5" s="6">
        <v>186</v>
      </c>
      <c r="J5" s="6">
        <v>183</v>
      </c>
      <c r="K5" s="6">
        <v>180</v>
      </c>
      <c r="L5" s="6">
        <v>178</v>
      </c>
      <c r="M5" s="8">
        <f t="shared" si="0"/>
        <v>1119</v>
      </c>
      <c r="N5" s="9">
        <f t="shared" si="1"/>
        <v>1119</v>
      </c>
      <c r="O5" s="9">
        <f t="shared" si="2"/>
        <v>559.5</v>
      </c>
      <c r="P5" s="10">
        <f t="shared" si="3"/>
        <v>186.5</v>
      </c>
    </row>
    <row r="6" spans="2:16" ht="15">
      <c r="B6" s="5">
        <v>4</v>
      </c>
      <c r="C6" s="24">
        <v>169</v>
      </c>
      <c r="D6" s="66" t="s">
        <v>29</v>
      </c>
      <c r="E6" s="28" t="s">
        <v>26</v>
      </c>
      <c r="F6" s="27"/>
      <c r="G6" s="6">
        <v>184</v>
      </c>
      <c r="H6" s="6">
        <v>173</v>
      </c>
      <c r="I6" s="6">
        <v>191</v>
      </c>
      <c r="J6" s="6">
        <v>166</v>
      </c>
      <c r="K6" s="6">
        <v>199</v>
      </c>
      <c r="L6" s="6">
        <v>193</v>
      </c>
      <c r="M6" s="8">
        <f t="shared" si="0"/>
        <v>1106</v>
      </c>
      <c r="N6" s="9">
        <f t="shared" si="1"/>
        <v>1106</v>
      </c>
      <c r="O6" s="9">
        <f t="shared" si="2"/>
        <v>553</v>
      </c>
      <c r="P6" s="10">
        <f t="shared" si="3"/>
        <v>184.33333333333334</v>
      </c>
    </row>
    <row r="7" spans="2:16" ht="15">
      <c r="B7" s="5">
        <v>5</v>
      </c>
      <c r="C7" s="24">
        <v>2136</v>
      </c>
      <c r="D7" s="66" t="s">
        <v>39</v>
      </c>
      <c r="E7" s="28" t="s">
        <v>26</v>
      </c>
      <c r="F7" s="27">
        <v>8</v>
      </c>
      <c r="G7" s="6">
        <v>190</v>
      </c>
      <c r="H7" s="6">
        <v>155</v>
      </c>
      <c r="I7" s="6">
        <v>189</v>
      </c>
      <c r="J7" s="6">
        <v>187</v>
      </c>
      <c r="K7" s="6">
        <v>158</v>
      </c>
      <c r="L7" s="6">
        <v>173</v>
      </c>
      <c r="M7" s="8">
        <f t="shared" si="0"/>
        <v>1052</v>
      </c>
      <c r="N7" s="9">
        <f t="shared" si="1"/>
        <v>1100</v>
      </c>
      <c r="O7" s="9">
        <f t="shared" si="2"/>
        <v>550</v>
      </c>
      <c r="P7" s="10">
        <f t="shared" si="3"/>
        <v>175.33333333333334</v>
      </c>
    </row>
    <row r="8" spans="2:16" ht="15">
      <c r="B8" s="5">
        <v>6</v>
      </c>
      <c r="C8" s="24">
        <v>3076</v>
      </c>
      <c r="D8" s="66" t="s">
        <v>31</v>
      </c>
      <c r="E8" s="28" t="s">
        <v>26</v>
      </c>
      <c r="F8" s="27"/>
      <c r="G8" s="6">
        <v>196</v>
      </c>
      <c r="H8" s="6">
        <v>174</v>
      </c>
      <c r="I8" s="6">
        <v>166</v>
      </c>
      <c r="J8" s="6">
        <v>196</v>
      </c>
      <c r="K8" s="6">
        <v>187</v>
      </c>
      <c r="L8" s="6">
        <v>176</v>
      </c>
      <c r="M8" s="8">
        <f t="shared" si="0"/>
        <v>1095</v>
      </c>
      <c r="N8" s="9">
        <f t="shared" si="1"/>
        <v>1095</v>
      </c>
      <c r="O8" s="9">
        <f t="shared" si="2"/>
        <v>547.5</v>
      </c>
      <c r="P8" s="10">
        <f t="shared" si="3"/>
        <v>182.5</v>
      </c>
    </row>
    <row r="9" spans="2:16" ht="15">
      <c r="B9" s="5">
        <v>7</v>
      </c>
      <c r="C9" s="24">
        <v>204</v>
      </c>
      <c r="D9" s="66" t="s">
        <v>36</v>
      </c>
      <c r="E9" s="28" t="s">
        <v>26</v>
      </c>
      <c r="F9" s="27">
        <v>8</v>
      </c>
      <c r="G9" s="6">
        <v>182</v>
      </c>
      <c r="H9" s="6">
        <v>189</v>
      </c>
      <c r="I9" s="6">
        <v>135</v>
      </c>
      <c r="J9" s="6">
        <v>159</v>
      </c>
      <c r="K9" s="6">
        <v>165</v>
      </c>
      <c r="L9" s="6">
        <v>163</v>
      </c>
      <c r="M9" s="8">
        <f t="shared" si="0"/>
        <v>993</v>
      </c>
      <c r="N9" s="9">
        <f t="shared" si="1"/>
        <v>1041</v>
      </c>
      <c r="O9" s="9">
        <f t="shared" si="2"/>
        <v>520.5</v>
      </c>
      <c r="P9" s="10">
        <f t="shared" si="3"/>
        <v>165.5</v>
      </c>
    </row>
    <row r="10" spans="2:16" ht="15">
      <c r="B10" s="5">
        <v>8</v>
      </c>
      <c r="C10" s="24">
        <v>1998</v>
      </c>
      <c r="D10" s="66" t="s">
        <v>30</v>
      </c>
      <c r="E10" s="28" t="s">
        <v>26</v>
      </c>
      <c r="F10" s="27"/>
      <c r="G10" s="6">
        <v>180</v>
      </c>
      <c r="H10" s="6">
        <v>144</v>
      </c>
      <c r="I10" s="6">
        <v>155</v>
      </c>
      <c r="J10" s="6">
        <v>189</v>
      </c>
      <c r="K10" s="6">
        <v>185</v>
      </c>
      <c r="L10" s="6">
        <v>179</v>
      </c>
      <c r="M10" s="8">
        <f t="shared" si="0"/>
        <v>1032</v>
      </c>
      <c r="N10" s="9">
        <f t="shared" si="1"/>
        <v>1032</v>
      </c>
      <c r="O10" s="9">
        <f t="shared" si="2"/>
        <v>516</v>
      </c>
      <c r="P10" s="10">
        <f t="shared" si="3"/>
        <v>172</v>
      </c>
    </row>
    <row r="11" spans="2:16" ht="15">
      <c r="B11" s="5">
        <v>9</v>
      </c>
      <c r="C11" s="24">
        <v>3027</v>
      </c>
      <c r="D11" s="66" t="s">
        <v>34</v>
      </c>
      <c r="E11" s="28" t="s">
        <v>18</v>
      </c>
      <c r="F11" s="27"/>
      <c r="G11" s="5">
        <v>148</v>
      </c>
      <c r="H11" s="5">
        <v>174</v>
      </c>
      <c r="I11" s="5">
        <v>173</v>
      </c>
      <c r="J11" s="5">
        <v>185</v>
      </c>
      <c r="K11" s="5">
        <v>165</v>
      </c>
      <c r="L11" s="5">
        <v>143</v>
      </c>
      <c r="M11" s="8">
        <f t="shared" si="0"/>
        <v>988</v>
      </c>
      <c r="N11" s="9">
        <f t="shared" si="1"/>
        <v>988</v>
      </c>
      <c r="O11" s="9">
        <f t="shared" si="2"/>
        <v>494</v>
      </c>
      <c r="P11" s="10">
        <f t="shared" si="3"/>
        <v>164.66666666666666</v>
      </c>
    </row>
    <row r="12" spans="2:16" ht="15">
      <c r="B12" s="5">
        <v>10</v>
      </c>
      <c r="C12" s="24">
        <v>2959</v>
      </c>
      <c r="D12" s="66" t="s">
        <v>33</v>
      </c>
      <c r="E12" s="28" t="s">
        <v>26</v>
      </c>
      <c r="F12" s="27"/>
      <c r="G12" s="5">
        <v>175</v>
      </c>
      <c r="H12" s="5">
        <v>145</v>
      </c>
      <c r="I12" s="5">
        <v>150</v>
      </c>
      <c r="J12" s="5">
        <v>156</v>
      </c>
      <c r="K12" s="5">
        <v>145</v>
      </c>
      <c r="L12" s="5">
        <v>173</v>
      </c>
      <c r="M12" s="8">
        <f t="shared" si="0"/>
        <v>944</v>
      </c>
      <c r="N12" s="9">
        <f t="shared" si="1"/>
        <v>944</v>
      </c>
      <c r="O12" s="9">
        <f t="shared" si="2"/>
        <v>472</v>
      </c>
      <c r="P12" s="10">
        <f t="shared" si="3"/>
        <v>157.33333333333334</v>
      </c>
    </row>
    <row r="13" spans="2:16" ht="15">
      <c r="B13" s="5">
        <v>11</v>
      </c>
      <c r="C13" s="6"/>
      <c r="D13" s="7"/>
      <c r="E13" s="28"/>
      <c r="F13" s="27"/>
      <c r="G13" s="5"/>
      <c r="H13" s="5"/>
      <c r="I13" s="5"/>
      <c r="J13" s="5"/>
      <c r="K13" s="5"/>
      <c r="L13" s="5"/>
      <c r="M13" s="8">
        <f aca="true" t="shared" si="4" ref="M13:M26">SUM(G13+H13+I13+J13+K13+L13)</f>
        <v>0</v>
      </c>
      <c r="N13" s="9">
        <f aca="true" t="shared" si="5" ref="N13:N26">SUM(G13:L13)+(F13*6)</f>
        <v>0</v>
      </c>
      <c r="O13" s="9">
        <f aca="true" t="shared" si="6" ref="O13:O51">N13/2</f>
        <v>0</v>
      </c>
      <c r="P13" s="10">
        <f aca="true" t="shared" si="7" ref="P13:P26">SUM(M13)/6</f>
        <v>0</v>
      </c>
    </row>
    <row r="14" spans="2:16" ht="15">
      <c r="B14" s="5">
        <v>12</v>
      </c>
      <c r="C14" s="6"/>
      <c r="D14" s="7"/>
      <c r="E14" s="28"/>
      <c r="F14" s="27"/>
      <c r="G14" s="5"/>
      <c r="H14" s="5"/>
      <c r="I14" s="5"/>
      <c r="J14" s="5"/>
      <c r="K14" s="5"/>
      <c r="L14" s="5"/>
      <c r="M14" s="8">
        <f t="shared" si="4"/>
        <v>0</v>
      </c>
      <c r="N14" s="9">
        <f t="shared" si="5"/>
        <v>0</v>
      </c>
      <c r="O14" s="9">
        <f t="shared" si="6"/>
        <v>0</v>
      </c>
      <c r="P14" s="10">
        <f t="shared" si="7"/>
        <v>0</v>
      </c>
    </row>
    <row r="15" spans="2:16" ht="15">
      <c r="B15" s="5">
        <v>13</v>
      </c>
      <c r="C15" s="6"/>
      <c r="D15" s="7"/>
      <c r="E15" s="28"/>
      <c r="F15" s="27"/>
      <c r="G15" s="5"/>
      <c r="H15" s="5"/>
      <c r="I15" s="5"/>
      <c r="J15" s="5"/>
      <c r="K15" s="5"/>
      <c r="L15" s="5"/>
      <c r="M15" s="8">
        <f t="shared" si="4"/>
        <v>0</v>
      </c>
      <c r="N15" s="9">
        <f t="shared" si="5"/>
        <v>0</v>
      </c>
      <c r="O15" s="9">
        <f t="shared" si="6"/>
        <v>0</v>
      </c>
      <c r="P15" s="10">
        <f t="shared" si="7"/>
        <v>0</v>
      </c>
    </row>
    <row r="16" spans="2:16" ht="15">
      <c r="B16" s="5">
        <v>14</v>
      </c>
      <c r="C16" s="48"/>
      <c r="D16" s="49"/>
      <c r="E16" s="55"/>
      <c r="F16" s="27"/>
      <c r="G16" s="11"/>
      <c r="H16" s="11"/>
      <c r="I16" s="11"/>
      <c r="J16" s="11"/>
      <c r="K16" s="11"/>
      <c r="L16" s="11"/>
      <c r="M16" s="8">
        <f t="shared" si="4"/>
        <v>0</v>
      </c>
      <c r="N16" s="9">
        <f t="shared" si="5"/>
        <v>0</v>
      </c>
      <c r="O16" s="9">
        <f t="shared" si="6"/>
        <v>0</v>
      </c>
      <c r="P16" s="10">
        <f t="shared" si="7"/>
        <v>0</v>
      </c>
    </row>
    <row r="17" spans="2:16" ht="15">
      <c r="B17" s="5">
        <v>15</v>
      </c>
      <c r="C17" s="48"/>
      <c r="D17" s="49"/>
      <c r="E17" s="55"/>
      <c r="F17" s="27"/>
      <c r="G17" s="11"/>
      <c r="H17" s="11"/>
      <c r="I17" s="11"/>
      <c r="J17" s="11"/>
      <c r="K17" s="11"/>
      <c r="L17" s="11"/>
      <c r="M17" s="8">
        <f t="shared" si="4"/>
        <v>0</v>
      </c>
      <c r="N17" s="9">
        <f t="shared" si="5"/>
        <v>0</v>
      </c>
      <c r="O17" s="9">
        <f t="shared" si="6"/>
        <v>0</v>
      </c>
      <c r="P17" s="10">
        <f t="shared" si="7"/>
        <v>0</v>
      </c>
    </row>
    <row r="18" spans="2:16" ht="15">
      <c r="B18" s="5">
        <v>16</v>
      </c>
      <c r="C18" s="48"/>
      <c r="D18" s="49"/>
      <c r="E18" s="55"/>
      <c r="F18" s="27"/>
      <c r="G18" s="11"/>
      <c r="H18" s="11"/>
      <c r="I18" s="11"/>
      <c r="J18" s="11"/>
      <c r="K18" s="11"/>
      <c r="L18" s="11"/>
      <c r="M18" s="8">
        <f t="shared" si="4"/>
        <v>0</v>
      </c>
      <c r="N18" s="9">
        <f t="shared" si="5"/>
        <v>0</v>
      </c>
      <c r="O18" s="9">
        <f t="shared" si="6"/>
        <v>0</v>
      </c>
      <c r="P18" s="10">
        <f t="shared" si="7"/>
        <v>0</v>
      </c>
    </row>
    <row r="19" spans="2:16" ht="15">
      <c r="B19" s="5">
        <v>17</v>
      </c>
      <c r="C19" s="48"/>
      <c r="D19" s="49"/>
      <c r="E19" s="55"/>
      <c r="F19" s="27"/>
      <c r="G19" s="11"/>
      <c r="H19" s="11"/>
      <c r="I19" s="11"/>
      <c r="J19" s="11"/>
      <c r="K19" s="11"/>
      <c r="L19" s="11"/>
      <c r="M19" s="8">
        <f t="shared" si="4"/>
        <v>0</v>
      </c>
      <c r="N19" s="9">
        <f t="shared" si="5"/>
        <v>0</v>
      </c>
      <c r="O19" s="9">
        <f t="shared" si="6"/>
        <v>0</v>
      </c>
      <c r="P19" s="10">
        <f t="shared" si="7"/>
        <v>0</v>
      </c>
    </row>
    <row r="20" spans="2:16" ht="15">
      <c r="B20" s="5">
        <v>18</v>
      </c>
      <c r="C20" s="48"/>
      <c r="D20" s="49"/>
      <c r="E20" s="55"/>
      <c r="F20" s="27"/>
      <c r="G20" s="11"/>
      <c r="H20" s="11"/>
      <c r="I20" s="11"/>
      <c r="J20" s="11"/>
      <c r="K20" s="11"/>
      <c r="L20" s="11"/>
      <c r="M20" s="8">
        <f t="shared" si="4"/>
        <v>0</v>
      </c>
      <c r="N20" s="9">
        <f t="shared" si="5"/>
        <v>0</v>
      </c>
      <c r="O20" s="9">
        <f t="shared" si="6"/>
        <v>0</v>
      </c>
      <c r="P20" s="10">
        <f t="shared" si="7"/>
        <v>0</v>
      </c>
    </row>
    <row r="21" spans="2:16" ht="15">
      <c r="B21" s="5">
        <v>19</v>
      </c>
      <c r="C21" s="48"/>
      <c r="D21" s="49"/>
      <c r="E21" s="55"/>
      <c r="F21" s="27"/>
      <c r="G21" s="11"/>
      <c r="H21" s="11"/>
      <c r="I21" s="11"/>
      <c r="J21" s="11"/>
      <c r="K21" s="11"/>
      <c r="L21" s="11"/>
      <c r="M21" s="8">
        <f t="shared" si="4"/>
        <v>0</v>
      </c>
      <c r="N21" s="9">
        <f t="shared" si="5"/>
        <v>0</v>
      </c>
      <c r="O21" s="9">
        <f t="shared" si="6"/>
        <v>0</v>
      </c>
      <c r="P21" s="10">
        <f t="shared" si="7"/>
        <v>0</v>
      </c>
    </row>
    <row r="22" spans="2:16" ht="15">
      <c r="B22" s="5">
        <v>20</v>
      </c>
      <c r="C22" s="48"/>
      <c r="D22" s="49"/>
      <c r="E22" s="55"/>
      <c r="F22" s="27"/>
      <c r="G22" s="11"/>
      <c r="H22" s="11"/>
      <c r="I22" s="11"/>
      <c r="J22" s="11"/>
      <c r="K22" s="11"/>
      <c r="L22" s="11"/>
      <c r="M22" s="8">
        <f t="shared" si="4"/>
        <v>0</v>
      </c>
      <c r="N22" s="9">
        <f t="shared" si="5"/>
        <v>0</v>
      </c>
      <c r="O22" s="9">
        <f t="shared" si="6"/>
        <v>0</v>
      </c>
      <c r="P22" s="10">
        <f t="shared" si="7"/>
        <v>0</v>
      </c>
    </row>
    <row r="23" spans="2:16" ht="15">
      <c r="B23" s="5">
        <v>21</v>
      </c>
      <c r="C23" s="48"/>
      <c r="D23" s="49"/>
      <c r="E23" s="55"/>
      <c r="F23" s="27"/>
      <c r="G23" s="11"/>
      <c r="H23" s="11"/>
      <c r="I23" s="11"/>
      <c r="J23" s="11"/>
      <c r="K23" s="11"/>
      <c r="L23" s="11"/>
      <c r="M23" s="8">
        <f t="shared" si="4"/>
        <v>0</v>
      </c>
      <c r="N23" s="9">
        <f t="shared" si="5"/>
        <v>0</v>
      </c>
      <c r="O23" s="9">
        <f t="shared" si="6"/>
        <v>0</v>
      </c>
      <c r="P23" s="10">
        <f t="shared" si="7"/>
        <v>0</v>
      </c>
    </row>
    <row r="24" spans="2:16" ht="15">
      <c r="B24" s="5">
        <v>22</v>
      </c>
      <c r="C24" s="48"/>
      <c r="D24" s="49"/>
      <c r="E24" s="55"/>
      <c r="F24" s="27"/>
      <c r="G24" s="11"/>
      <c r="H24" s="11"/>
      <c r="I24" s="11"/>
      <c r="J24" s="11"/>
      <c r="K24" s="11"/>
      <c r="L24" s="11"/>
      <c r="M24" s="8">
        <f t="shared" si="4"/>
        <v>0</v>
      </c>
      <c r="N24" s="9">
        <f t="shared" si="5"/>
        <v>0</v>
      </c>
      <c r="O24" s="9">
        <f t="shared" si="6"/>
        <v>0</v>
      </c>
      <c r="P24" s="10">
        <f t="shared" si="7"/>
        <v>0</v>
      </c>
    </row>
    <row r="25" spans="2:16" ht="15">
      <c r="B25" s="5">
        <v>23</v>
      </c>
      <c r="C25" s="48"/>
      <c r="D25" s="49"/>
      <c r="E25" s="55"/>
      <c r="F25" s="27"/>
      <c r="G25" s="11"/>
      <c r="H25" s="11"/>
      <c r="I25" s="11"/>
      <c r="J25" s="11"/>
      <c r="K25" s="11"/>
      <c r="L25" s="11"/>
      <c r="M25" s="8">
        <f t="shared" si="4"/>
        <v>0</v>
      </c>
      <c r="N25" s="9">
        <f t="shared" si="5"/>
        <v>0</v>
      </c>
      <c r="O25" s="9">
        <f t="shared" si="6"/>
        <v>0</v>
      </c>
      <c r="P25" s="10">
        <f t="shared" si="7"/>
        <v>0</v>
      </c>
    </row>
    <row r="26" spans="2:16" ht="15">
      <c r="B26" s="5">
        <v>24</v>
      </c>
      <c r="C26" s="48"/>
      <c r="D26" s="49"/>
      <c r="E26" s="55"/>
      <c r="F26" s="27"/>
      <c r="G26" s="11"/>
      <c r="H26" s="11"/>
      <c r="I26" s="11"/>
      <c r="J26" s="11"/>
      <c r="K26" s="11"/>
      <c r="L26" s="11"/>
      <c r="M26" s="8">
        <f t="shared" si="4"/>
        <v>0</v>
      </c>
      <c r="N26" s="9">
        <f t="shared" si="5"/>
        <v>0</v>
      </c>
      <c r="O26" s="9">
        <f t="shared" si="6"/>
        <v>0</v>
      </c>
      <c r="P26" s="10">
        <f t="shared" si="7"/>
        <v>0</v>
      </c>
    </row>
    <row r="27" spans="2:16" ht="15">
      <c r="B27" s="5">
        <v>25</v>
      </c>
      <c r="C27" s="48"/>
      <c r="D27" s="49"/>
      <c r="E27" s="55"/>
      <c r="F27" s="27"/>
      <c r="G27" s="11"/>
      <c r="H27" s="11"/>
      <c r="I27" s="11"/>
      <c r="J27" s="11"/>
      <c r="K27" s="11"/>
      <c r="L27" s="11"/>
      <c r="M27" s="8">
        <f aca="true" t="shared" si="8" ref="M27:M52">SUM(G27+H27+I27+J27+K27+L27)</f>
        <v>0</v>
      </c>
      <c r="N27" s="9">
        <f aca="true" t="shared" si="9" ref="N27:N52">SUM(G27:L27)+(F27*6)</f>
        <v>0</v>
      </c>
      <c r="O27" s="9">
        <f t="shared" si="6"/>
        <v>0</v>
      </c>
      <c r="P27" s="10">
        <f aca="true" t="shared" si="10" ref="P27:P52">SUM(M27)/6</f>
        <v>0</v>
      </c>
    </row>
    <row r="28" spans="2:16" ht="15">
      <c r="B28" s="5">
        <v>26</v>
      </c>
      <c r="C28" s="48"/>
      <c r="D28" s="49"/>
      <c r="E28" s="55"/>
      <c r="F28" s="27"/>
      <c r="G28" s="11"/>
      <c r="H28" s="11"/>
      <c r="I28" s="11"/>
      <c r="J28" s="11"/>
      <c r="K28" s="11"/>
      <c r="L28" s="11"/>
      <c r="M28" s="8">
        <f t="shared" si="8"/>
        <v>0</v>
      </c>
      <c r="N28" s="9">
        <f t="shared" si="9"/>
        <v>0</v>
      </c>
      <c r="O28" s="9">
        <f t="shared" si="6"/>
        <v>0</v>
      </c>
      <c r="P28" s="10">
        <f t="shared" si="10"/>
        <v>0</v>
      </c>
    </row>
    <row r="29" spans="2:16" ht="15">
      <c r="B29" s="5">
        <v>27</v>
      </c>
      <c r="C29" s="48"/>
      <c r="D29" s="49"/>
      <c r="E29" s="55"/>
      <c r="F29" s="27"/>
      <c r="G29" s="11"/>
      <c r="H29" s="11"/>
      <c r="I29" s="11"/>
      <c r="J29" s="11"/>
      <c r="K29" s="11"/>
      <c r="L29" s="11"/>
      <c r="M29" s="8">
        <f t="shared" si="8"/>
        <v>0</v>
      </c>
      <c r="N29" s="9">
        <f t="shared" si="9"/>
        <v>0</v>
      </c>
      <c r="O29" s="9">
        <f t="shared" si="6"/>
        <v>0</v>
      </c>
      <c r="P29" s="10">
        <f t="shared" si="10"/>
        <v>0</v>
      </c>
    </row>
    <row r="30" spans="2:16" ht="15">
      <c r="B30" s="5">
        <v>28</v>
      </c>
      <c r="C30" s="48"/>
      <c r="D30" s="49"/>
      <c r="E30" s="55"/>
      <c r="F30" s="27"/>
      <c r="G30" s="11"/>
      <c r="H30" s="11"/>
      <c r="I30" s="11"/>
      <c r="J30" s="11"/>
      <c r="K30" s="11"/>
      <c r="L30" s="11"/>
      <c r="M30" s="8">
        <f t="shared" si="8"/>
        <v>0</v>
      </c>
      <c r="N30" s="9">
        <f t="shared" si="9"/>
        <v>0</v>
      </c>
      <c r="O30" s="9">
        <f t="shared" si="6"/>
        <v>0</v>
      </c>
      <c r="P30" s="10">
        <f t="shared" si="10"/>
        <v>0</v>
      </c>
    </row>
    <row r="31" spans="2:16" ht="15">
      <c r="B31" s="5">
        <v>29</v>
      </c>
      <c r="C31" s="48"/>
      <c r="D31" s="49"/>
      <c r="E31" s="55"/>
      <c r="F31" s="27"/>
      <c r="G31" s="11"/>
      <c r="H31" s="11"/>
      <c r="I31" s="11"/>
      <c r="J31" s="11"/>
      <c r="K31" s="11"/>
      <c r="L31" s="11"/>
      <c r="M31" s="8">
        <f t="shared" si="8"/>
        <v>0</v>
      </c>
      <c r="N31" s="9">
        <f t="shared" si="9"/>
        <v>0</v>
      </c>
      <c r="O31" s="9">
        <f t="shared" si="6"/>
        <v>0</v>
      </c>
      <c r="P31" s="10">
        <f t="shared" si="10"/>
        <v>0</v>
      </c>
    </row>
    <row r="32" spans="2:16" ht="15">
      <c r="B32" s="5">
        <v>30</v>
      </c>
      <c r="C32" s="48"/>
      <c r="D32" s="49"/>
      <c r="E32" s="55"/>
      <c r="F32" s="27"/>
      <c r="G32" s="11"/>
      <c r="H32" s="11"/>
      <c r="I32" s="11"/>
      <c r="J32" s="11"/>
      <c r="K32" s="11"/>
      <c r="L32" s="11"/>
      <c r="M32" s="8">
        <f t="shared" si="8"/>
        <v>0</v>
      </c>
      <c r="N32" s="9">
        <f t="shared" si="9"/>
        <v>0</v>
      </c>
      <c r="O32" s="9">
        <f t="shared" si="6"/>
        <v>0</v>
      </c>
      <c r="P32" s="10">
        <f t="shared" si="10"/>
        <v>0</v>
      </c>
    </row>
    <row r="33" spans="2:16" ht="15">
      <c r="B33" s="5">
        <v>31</v>
      </c>
      <c r="C33" s="48"/>
      <c r="D33" s="49"/>
      <c r="E33" s="55"/>
      <c r="F33" s="27"/>
      <c r="G33" s="11"/>
      <c r="H33" s="11"/>
      <c r="I33" s="11"/>
      <c r="J33" s="11"/>
      <c r="K33" s="11"/>
      <c r="L33" s="11"/>
      <c r="M33" s="8">
        <f t="shared" si="8"/>
        <v>0</v>
      </c>
      <c r="N33" s="9">
        <f t="shared" si="9"/>
        <v>0</v>
      </c>
      <c r="O33" s="9">
        <f t="shared" si="6"/>
        <v>0</v>
      </c>
      <c r="P33" s="10">
        <f t="shared" si="10"/>
        <v>0</v>
      </c>
    </row>
    <row r="34" spans="2:16" ht="15">
      <c r="B34" s="5">
        <v>32</v>
      </c>
      <c r="C34" s="48"/>
      <c r="D34" s="49"/>
      <c r="E34" s="55"/>
      <c r="F34" s="27"/>
      <c r="G34" s="11"/>
      <c r="H34" s="11"/>
      <c r="I34" s="11"/>
      <c r="J34" s="11"/>
      <c r="K34" s="11"/>
      <c r="L34" s="11"/>
      <c r="M34" s="8">
        <f t="shared" si="8"/>
        <v>0</v>
      </c>
      <c r="N34" s="9">
        <f t="shared" si="9"/>
        <v>0</v>
      </c>
      <c r="O34" s="9">
        <f t="shared" si="6"/>
        <v>0</v>
      </c>
      <c r="P34" s="10">
        <f t="shared" si="10"/>
        <v>0</v>
      </c>
    </row>
    <row r="35" spans="2:16" ht="15">
      <c r="B35" s="5">
        <v>33</v>
      </c>
      <c r="C35" s="48"/>
      <c r="D35" s="49"/>
      <c r="E35" s="55"/>
      <c r="F35" s="27"/>
      <c r="G35" s="11"/>
      <c r="H35" s="11"/>
      <c r="I35" s="11"/>
      <c r="J35" s="11"/>
      <c r="K35" s="11"/>
      <c r="L35" s="11"/>
      <c r="M35" s="8">
        <f t="shared" si="8"/>
        <v>0</v>
      </c>
      <c r="N35" s="9">
        <f t="shared" si="9"/>
        <v>0</v>
      </c>
      <c r="O35" s="9">
        <f t="shared" si="6"/>
        <v>0</v>
      </c>
      <c r="P35" s="10">
        <f t="shared" si="10"/>
        <v>0</v>
      </c>
    </row>
    <row r="36" spans="2:16" ht="15">
      <c r="B36" s="5">
        <v>34</v>
      </c>
      <c r="C36" s="48"/>
      <c r="D36" s="49"/>
      <c r="E36" s="55"/>
      <c r="F36" s="27"/>
      <c r="G36" s="11"/>
      <c r="H36" s="11"/>
      <c r="I36" s="11"/>
      <c r="J36" s="11"/>
      <c r="K36" s="11"/>
      <c r="L36" s="11"/>
      <c r="M36" s="8">
        <f t="shared" si="8"/>
        <v>0</v>
      </c>
      <c r="N36" s="9">
        <f t="shared" si="9"/>
        <v>0</v>
      </c>
      <c r="O36" s="9">
        <f t="shared" si="6"/>
        <v>0</v>
      </c>
      <c r="P36" s="10">
        <f t="shared" si="10"/>
        <v>0</v>
      </c>
    </row>
    <row r="37" spans="2:16" ht="15">
      <c r="B37" s="5">
        <v>35</v>
      </c>
      <c r="C37" s="48"/>
      <c r="D37" s="49"/>
      <c r="E37" s="55"/>
      <c r="F37" s="27"/>
      <c r="G37" s="11"/>
      <c r="H37" s="11"/>
      <c r="I37" s="11"/>
      <c r="J37" s="11"/>
      <c r="K37" s="11"/>
      <c r="L37" s="11"/>
      <c r="M37" s="8">
        <f t="shared" si="8"/>
        <v>0</v>
      </c>
      <c r="N37" s="9">
        <f t="shared" si="9"/>
        <v>0</v>
      </c>
      <c r="O37" s="9">
        <f t="shared" si="6"/>
        <v>0</v>
      </c>
      <c r="P37" s="10">
        <f t="shared" si="10"/>
        <v>0</v>
      </c>
    </row>
    <row r="38" spans="2:16" ht="15">
      <c r="B38" s="5">
        <v>36</v>
      </c>
      <c r="C38" s="48"/>
      <c r="D38" s="49"/>
      <c r="E38" s="55"/>
      <c r="F38" s="27"/>
      <c r="G38" s="11"/>
      <c r="H38" s="11"/>
      <c r="I38" s="11"/>
      <c r="J38" s="11"/>
      <c r="K38" s="11"/>
      <c r="L38" s="11"/>
      <c r="M38" s="8">
        <f t="shared" si="8"/>
        <v>0</v>
      </c>
      <c r="N38" s="9">
        <f t="shared" si="9"/>
        <v>0</v>
      </c>
      <c r="O38" s="9">
        <f t="shared" si="6"/>
        <v>0</v>
      </c>
      <c r="P38" s="10">
        <f t="shared" si="10"/>
        <v>0</v>
      </c>
    </row>
    <row r="39" spans="2:16" ht="15">
      <c r="B39" s="5">
        <v>37</v>
      </c>
      <c r="C39" s="48"/>
      <c r="D39" s="49"/>
      <c r="E39" s="55"/>
      <c r="F39" s="27"/>
      <c r="G39" s="11"/>
      <c r="H39" s="11"/>
      <c r="I39" s="11"/>
      <c r="J39" s="11"/>
      <c r="K39" s="11"/>
      <c r="L39" s="11"/>
      <c r="M39" s="8">
        <f t="shared" si="8"/>
        <v>0</v>
      </c>
      <c r="N39" s="9">
        <f t="shared" si="9"/>
        <v>0</v>
      </c>
      <c r="O39" s="9">
        <f t="shared" si="6"/>
        <v>0</v>
      </c>
      <c r="P39" s="10">
        <f t="shared" si="10"/>
        <v>0</v>
      </c>
    </row>
    <row r="40" spans="2:16" ht="15">
      <c r="B40" s="5">
        <v>38</v>
      </c>
      <c r="C40" s="48"/>
      <c r="D40" s="49"/>
      <c r="E40" s="55"/>
      <c r="F40" s="27"/>
      <c r="G40" s="11"/>
      <c r="H40" s="11"/>
      <c r="I40" s="11"/>
      <c r="J40" s="11"/>
      <c r="K40" s="11"/>
      <c r="L40" s="11"/>
      <c r="M40" s="8">
        <f t="shared" si="8"/>
        <v>0</v>
      </c>
      <c r="N40" s="9">
        <f t="shared" si="9"/>
        <v>0</v>
      </c>
      <c r="O40" s="9">
        <f t="shared" si="6"/>
        <v>0</v>
      </c>
      <c r="P40" s="10">
        <f t="shared" si="10"/>
        <v>0</v>
      </c>
    </row>
    <row r="41" spans="2:16" ht="15">
      <c r="B41" s="5">
        <v>39</v>
      </c>
      <c r="C41" s="48"/>
      <c r="D41" s="49"/>
      <c r="E41" s="55"/>
      <c r="F41" s="27"/>
      <c r="G41" s="11"/>
      <c r="H41" s="11"/>
      <c r="I41" s="11"/>
      <c r="J41" s="11"/>
      <c r="K41" s="11"/>
      <c r="L41" s="11"/>
      <c r="M41" s="8">
        <f t="shared" si="8"/>
        <v>0</v>
      </c>
      <c r="N41" s="9">
        <f t="shared" si="9"/>
        <v>0</v>
      </c>
      <c r="O41" s="9">
        <f t="shared" si="6"/>
        <v>0</v>
      </c>
      <c r="P41" s="10">
        <f t="shared" si="10"/>
        <v>0</v>
      </c>
    </row>
    <row r="42" spans="2:16" ht="15">
      <c r="B42" s="5">
        <v>40</v>
      </c>
      <c r="C42" s="48"/>
      <c r="D42" s="49"/>
      <c r="E42" s="55"/>
      <c r="F42" s="27"/>
      <c r="G42" s="11"/>
      <c r="H42" s="11"/>
      <c r="I42" s="11"/>
      <c r="J42" s="11"/>
      <c r="K42" s="11"/>
      <c r="L42" s="11"/>
      <c r="M42" s="8">
        <f t="shared" si="8"/>
        <v>0</v>
      </c>
      <c r="N42" s="9">
        <f t="shared" si="9"/>
        <v>0</v>
      </c>
      <c r="O42" s="9">
        <f t="shared" si="6"/>
        <v>0</v>
      </c>
      <c r="P42" s="10">
        <f t="shared" si="10"/>
        <v>0</v>
      </c>
    </row>
    <row r="43" spans="2:16" ht="15">
      <c r="B43" s="5">
        <v>41</v>
      </c>
      <c r="C43" s="48"/>
      <c r="D43" s="49"/>
      <c r="E43" s="55"/>
      <c r="F43" s="27"/>
      <c r="G43" s="11"/>
      <c r="H43" s="11"/>
      <c r="I43" s="11"/>
      <c r="J43" s="11"/>
      <c r="K43" s="11"/>
      <c r="L43" s="11"/>
      <c r="M43" s="8">
        <f t="shared" si="8"/>
        <v>0</v>
      </c>
      <c r="N43" s="9">
        <f t="shared" si="9"/>
        <v>0</v>
      </c>
      <c r="O43" s="9">
        <f t="shared" si="6"/>
        <v>0</v>
      </c>
      <c r="P43" s="10">
        <f t="shared" si="10"/>
        <v>0</v>
      </c>
    </row>
    <row r="44" spans="2:16" ht="15">
      <c r="B44" s="5">
        <v>42</v>
      </c>
      <c r="C44" s="48"/>
      <c r="D44" s="49"/>
      <c r="E44" s="55"/>
      <c r="F44" s="27"/>
      <c r="G44" s="11"/>
      <c r="H44" s="11"/>
      <c r="I44" s="11"/>
      <c r="J44" s="11"/>
      <c r="K44" s="11"/>
      <c r="L44" s="11"/>
      <c r="M44" s="8">
        <f t="shared" si="8"/>
        <v>0</v>
      </c>
      <c r="N44" s="9">
        <f t="shared" si="9"/>
        <v>0</v>
      </c>
      <c r="O44" s="9">
        <f t="shared" si="6"/>
        <v>0</v>
      </c>
      <c r="P44" s="10">
        <f t="shared" si="10"/>
        <v>0</v>
      </c>
    </row>
    <row r="45" spans="2:16" ht="15">
      <c r="B45" s="5">
        <v>43</v>
      </c>
      <c r="C45" s="48"/>
      <c r="D45" s="49"/>
      <c r="E45" s="55"/>
      <c r="F45" s="27"/>
      <c r="G45" s="11"/>
      <c r="H45" s="11"/>
      <c r="I45" s="11"/>
      <c r="J45" s="11"/>
      <c r="K45" s="11"/>
      <c r="L45" s="11"/>
      <c r="M45" s="8">
        <f t="shared" si="8"/>
        <v>0</v>
      </c>
      <c r="N45" s="9">
        <f t="shared" si="9"/>
        <v>0</v>
      </c>
      <c r="O45" s="9">
        <f t="shared" si="6"/>
        <v>0</v>
      </c>
      <c r="P45" s="10">
        <f t="shared" si="10"/>
        <v>0</v>
      </c>
    </row>
    <row r="46" spans="2:16" ht="15">
      <c r="B46" s="5">
        <v>44</v>
      </c>
      <c r="C46" s="48"/>
      <c r="D46" s="49"/>
      <c r="E46" s="55"/>
      <c r="F46" s="27"/>
      <c r="G46" s="11"/>
      <c r="H46" s="11"/>
      <c r="I46" s="11"/>
      <c r="J46" s="11"/>
      <c r="K46" s="11"/>
      <c r="L46" s="11"/>
      <c r="M46" s="8">
        <f t="shared" si="8"/>
        <v>0</v>
      </c>
      <c r="N46" s="9">
        <f t="shared" si="9"/>
        <v>0</v>
      </c>
      <c r="O46" s="9">
        <f t="shared" si="6"/>
        <v>0</v>
      </c>
      <c r="P46" s="10">
        <f t="shared" si="10"/>
        <v>0</v>
      </c>
    </row>
    <row r="47" spans="2:16" ht="15">
      <c r="B47" s="5">
        <v>45</v>
      </c>
      <c r="C47" s="48"/>
      <c r="D47" s="49"/>
      <c r="E47" s="55"/>
      <c r="F47" s="27"/>
      <c r="G47" s="11"/>
      <c r="H47" s="11"/>
      <c r="I47" s="11"/>
      <c r="J47" s="11"/>
      <c r="K47" s="11"/>
      <c r="L47" s="11"/>
      <c r="M47" s="8">
        <f t="shared" si="8"/>
        <v>0</v>
      </c>
      <c r="N47" s="9">
        <f t="shared" si="9"/>
        <v>0</v>
      </c>
      <c r="O47" s="9">
        <f t="shared" si="6"/>
        <v>0</v>
      </c>
      <c r="P47" s="10">
        <f t="shared" si="10"/>
        <v>0</v>
      </c>
    </row>
    <row r="48" spans="2:16" ht="15">
      <c r="B48" s="5">
        <v>46</v>
      </c>
      <c r="C48" s="48"/>
      <c r="D48" s="49"/>
      <c r="E48" s="55"/>
      <c r="F48" s="27"/>
      <c r="G48" s="11"/>
      <c r="H48" s="11"/>
      <c r="I48" s="11"/>
      <c r="J48" s="11"/>
      <c r="K48" s="11"/>
      <c r="L48" s="11"/>
      <c r="M48" s="8">
        <f t="shared" si="8"/>
        <v>0</v>
      </c>
      <c r="N48" s="9">
        <f t="shared" si="9"/>
        <v>0</v>
      </c>
      <c r="O48" s="9">
        <f t="shared" si="6"/>
        <v>0</v>
      </c>
      <c r="P48" s="10">
        <f t="shared" si="10"/>
        <v>0</v>
      </c>
    </row>
    <row r="49" spans="2:16" ht="15">
      <c r="B49" s="5">
        <v>47</v>
      </c>
      <c r="C49" s="48"/>
      <c r="D49" s="49"/>
      <c r="E49" s="55"/>
      <c r="F49" s="27"/>
      <c r="G49" s="11"/>
      <c r="H49" s="11"/>
      <c r="I49" s="11"/>
      <c r="J49" s="11"/>
      <c r="K49" s="11"/>
      <c r="L49" s="11"/>
      <c r="M49" s="8">
        <f t="shared" si="8"/>
        <v>0</v>
      </c>
      <c r="N49" s="9">
        <f t="shared" si="9"/>
        <v>0</v>
      </c>
      <c r="O49" s="9">
        <f t="shared" si="6"/>
        <v>0</v>
      </c>
      <c r="P49" s="10">
        <f t="shared" si="10"/>
        <v>0</v>
      </c>
    </row>
    <row r="50" spans="2:16" ht="15">
      <c r="B50" s="5">
        <v>48</v>
      </c>
      <c r="C50" s="48"/>
      <c r="D50" s="49"/>
      <c r="E50" s="55"/>
      <c r="F50" s="27"/>
      <c r="G50" s="11"/>
      <c r="H50" s="11"/>
      <c r="I50" s="11"/>
      <c r="J50" s="11"/>
      <c r="K50" s="11"/>
      <c r="L50" s="11"/>
      <c r="M50" s="8">
        <f t="shared" si="8"/>
        <v>0</v>
      </c>
      <c r="N50" s="9">
        <f t="shared" si="9"/>
        <v>0</v>
      </c>
      <c r="O50" s="9">
        <f t="shared" si="6"/>
        <v>0</v>
      </c>
      <c r="P50" s="10">
        <f t="shared" si="10"/>
        <v>0</v>
      </c>
    </row>
    <row r="51" spans="2:16" ht="15">
      <c r="B51" s="5">
        <v>49</v>
      </c>
      <c r="C51" s="48"/>
      <c r="D51" s="49"/>
      <c r="E51" s="55"/>
      <c r="F51" s="27"/>
      <c r="G51" s="11"/>
      <c r="H51" s="11"/>
      <c r="I51" s="11"/>
      <c r="J51" s="11"/>
      <c r="K51" s="11"/>
      <c r="L51" s="11"/>
      <c r="M51" s="8">
        <f t="shared" si="8"/>
        <v>0</v>
      </c>
      <c r="N51" s="9">
        <f t="shared" si="9"/>
        <v>0</v>
      </c>
      <c r="O51" s="9">
        <f t="shared" si="6"/>
        <v>0</v>
      </c>
      <c r="P51" s="10">
        <f t="shared" si="10"/>
        <v>0</v>
      </c>
    </row>
    <row r="52" spans="2:16" ht="15">
      <c r="B52" s="5">
        <v>50</v>
      </c>
      <c r="C52" s="48"/>
      <c r="D52" s="49"/>
      <c r="E52" s="55"/>
      <c r="F52" s="27"/>
      <c r="G52" s="11"/>
      <c r="H52" s="11"/>
      <c r="I52" s="11"/>
      <c r="J52" s="11"/>
      <c r="K52" s="11"/>
      <c r="L52" s="11"/>
      <c r="M52" s="8">
        <f t="shared" si="8"/>
        <v>0</v>
      </c>
      <c r="N52" s="9">
        <f t="shared" si="9"/>
        <v>0</v>
      </c>
      <c r="O52" s="9">
        <f>N52/2</f>
        <v>0</v>
      </c>
      <c r="P52" s="10">
        <f t="shared" si="10"/>
        <v>0</v>
      </c>
    </row>
  </sheetData>
  <sheetProtection/>
  <mergeCells count="1">
    <mergeCell ref="B1:P1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P52"/>
  <sheetViews>
    <sheetView zoomScalePageLayoutView="0" workbookViewId="0" topLeftCell="A1">
      <selection activeCell="D20" sqref="D19:D20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28.140625" style="0" customWidth="1"/>
    <col min="5" max="5" width="4.28125" style="0" customWidth="1"/>
    <col min="6" max="6" width="5.7109375" style="0" customWidth="1"/>
    <col min="7" max="7" width="7.281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7.28125" style="0" customWidth="1"/>
    <col min="12" max="12" width="7.140625" style="0" customWidth="1"/>
    <col min="14" max="14" width="13.140625" style="0" customWidth="1"/>
    <col min="15" max="15" width="9.7109375" style="0" customWidth="1"/>
  </cols>
  <sheetData>
    <row r="1" spans="2:16" ht="34.5" customHeight="1">
      <c r="B1" s="94" t="s">
        <v>67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5">
      <c r="B2" s="1" t="s">
        <v>0</v>
      </c>
      <c r="C2" s="1" t="s">
        <v>1</v>
      </c>
      <c r="D2" s="1" t="s">
        <v>2</v>
      </c>
      <c r="E2" s="28" t="s">
        <v>16</v>
      </c>
      <c r="F2" s="28" t="s">
        <v>12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2" t="s">
        <v>13</v>
      </c>
      <c r="N2" s="3" t="s">
        <v>10</v>
      </c>
      <c r="O2" s="9" t="s">
        <v>11</v>
      </c>
      <c r="P2" s="4" t="s">
        <v>9</v>
      </c>
    </row>
    <row r="3" spans="2:16" ht="15">
      <c r="B3" s="5">
        <v>1</v>
      </c>
      <c r="C3" s="6">
        <v>204</v>
      </c>
      <c r="D3" s="7" t="s">
        <v>36</v>
      </c>
      <c r="E3" s="28" t="s">
        <v>26</v>
      </c>
      <c r="F3" s="27">
        <v>8</v>
      </c>
      <c r="G3" s="5">
        <v>175</v>
      </c>
      <c r="H3" s="5">
        <v>204</v>
      </c>
      <c r="I3" s="5">
        <v>199</v>
      </c>
      <c r="J3" s="5">
        <v>170</v>
      </c>
      <c r="K3" s="5">
        <v>236</v>
      </c>
      <c r="L3" s="5">
        <v>186</v>
      </c>
      <c r="M3" s="8">
        <f aca="true" t="shared" si="0" ref="M3:M17">SUM(G3+H3+I3+J3+K3+L3)</f>
        <v>1170</v>
      </c>
      <c r="N3" s="9">
        <f aca="true" t="shared" si="1" ref="N3:N17">SUM(G3:L3)+(F3*6)</f>
        <v>1218</v>
      </c>
      <c r="O3" s="9">
        <f aca="true" t="shared" si="2" ref="O3:O17">N3/2</f>
        <v>609</v>
      </c>
      <c r="P3" s="10">
        <f aca="true" t="shared" si="3" ref="P3:P17">SUM(M3)/6</f>
        <v>195</v>
      </c>
    </row>
    <row r="4" spans="2:16" ht="15">
      <c r="B4" s="5">
        <v>2</v>
      </c>
      <c r="C4" s="6">
        <v>203</v>
      </c>
      <c r="D4" s="7" t="s">
        <v>35</v>
      </c>
      <c r="E4" s="28" t="s">
        <v>26</v>
      </c>
      <c r="F4" s="27"/>
      <c r="G4" s="5">
        <v>177</v>
      </c>
      <c r="H4" s="5">
        <v>191</v>
      </c>
      <c r="I4" s="5">
        <v>167</v>
      </c>
      <c r="J4" s="5">
        <v>191</v>
      </c>
      <c r="K4" s="5">
        <v>217</v>
      </c>
      <c r="L4" s="5">
        <v>165</v>
      </c>
      <c r="M4" s="8">
        <f t="shared" si="0"/>
        <v>1108</v>
      </c>
      <c r="N4" s="9">
        <f t="shared" si="1"/>
        <v>1108</v>
      </c>
      <c r="O4" s="9">
        <f t="shared" si="2"/>
        <v>554</v>
      </c>
      <c r="P4" s="10">
        <f t="shared" si="3"/>
        <v>184.66666666666666</v>
      </c>
    </row>
    <row r="5" spans="2:16" ht="15">
      <c r="B5" s="5">
        <v>3</v>
      </c>
      <c r="C5" s="6">
        <v>2136</v>
      </c>
      <c r="D5" s="7" t="s">
        <v>39</v>
      </c>
      <c r="E5" s="28" t="s">
        <v>26</v>
      </c>
      <c r="F5" s="27">
        <v>8</v>
      </c>
      <c r="G5" s="5">
        <v>175</v>
      </c>
      <c r="H5" s="5">
        <v>175</v>
      </c>
      <c r="I5" s="5">
        <v>181</v>
      </c>
      <c r="J5" s="5">
        <v>166</v>
      </c>
      <c r="K5" s="5">
        <v>159</v>
      </c>
      <c r="L5" s="5">
        <v>187</v>
      </c>
      <c r="M5" s="8">
        <f t="shared" si="0"/>
        <v>1043</v>
      </c>
      <c r="N5" s="9">
        <f t="shared" si="1"/>
        <v>1091</v>
      </c>
      <c r="O5" s="9">
        <f t="shared" si="2"/>
        <v>545.5</v>
      </c>
      <c r="P5" s="10">
        <f t="shared" si="3"/>
        <v>173.83333333333334</v>
      </c>
    </row>
    <row r="6" spans="2:16" ht="15">
      <c r="B6" s="5">
        <v>4</v>
      </c>
      <c r="C6" s="6">
        <v>1756</v>
      </c>
      <c r="D6" s="7" t="s">
        <v>41</v>
      </c>
      <c r="E6" s="28" t="s">
        <v>26</v>
      </c>
      <c r="F6" s="27"/>
      <c r="G6" s="6">
        <v>166</v>
      </c>
      <c r="H6" s="6">
        <v>165</v>
      </c>
      <c r="I6" s="6">
        <v>163</v>
      </c>
      <c r="J6" s="6">
        <v>224</v>
      </c>
      <c r="K6" s="6">
        <v>155</v>
      </c>
      <c r="L6" s="6">
        <v>197</v>
      </c>
      <c r="M6" s="8">
        <f t="shared" si="0"/>
        <v>1070</v>
      </c>
      <c r="N6" s="9">
        <f t="shared" si="1"/>
        <v>1070</v>
      </c>
      <c r="O6" s="9">
        <f t="shared" si="2"/>
        <v>535</v>
      </c>
      <c r="P6" s="10">
        <f t="shared" si="3"/>
        <v>178.33333333333334</v>
      </c>
    </row>
    <row r="7" spans="2:16" ht="15">
      <c r="B7" s="5">
        <v>5</v>
      </c>
      <c r="C7" s="6">
        <v>2248</v>
      </c>
      <c r="D7" s="7" t="s">
        <v>46</v>
      </c>
      <c r="E7" s="28" t="s">
        <v>26</v>
      </c>
      <c r="F7" s="27"/>
      <c r="G7" s="6">
        <v>162</v>
      </c>
      <c r="H7" s="6">
        <v>180</v>
      </c>
      <c r="I7" s="6">
        <v>218</v>
      </c>
      <c r="J7" s="6">
        <v>167</v>
      </c>
      <c r="K7" s="6">
        <v>178</v>
      </c>
      <c r="L7" s="6">
        <v>160</v>
      </c>
      <c r="M7" s="8">
        <f t="shared" si="0"/>
        <v>1065</v>
      </c>
      <c r="N7" s="9">
        <f t="shared" si="1"/>
        <v>1065</v>
      </c>
      <c r="O7" s="9">
        <f t="shared" si="2"/>
        <v>532.5</v>
      </c>
      <c r="P7" s="10">
        <f t="shared" si="3"/>
        <v>177.5</v>
      </c>
    </row>
    <row r="8" spans="2:16" ht="15">
      <c r="B8" s="5">
        <v>6</v>
      </c>
      <c r="C8" s="6">
        <v>194</v>
      </c>
      <c r="D8" s="7" t="s">
        <v>112</v>
      </c>
      <c r="E8" s="28" t="s">
        <v>26</v>
      </c>
      <c r="F8" s="27"/>
      <c r="G8" s="6">
        <v>148</v>
      </c>
      <c r="H8" s="6">
        <v>157</v>
      </c>
      <c r="I8" s="6">
        <v>167</v>
      </c>
      <c r="J8" s="6">
        <v>199</v>
      </c>
      <c r="K8" s="6">
        <v>194</v>
      </c>
      <c r="L8" s="6">
        <v>186</v>
      </c>
      <c r="M8" s="8">
        <f t="shared" si="0"/>
        <v>1051</v>
      </c>
      <c r="N8" s="9">
        <f t="shared" si="1"/>
        <v>1051</v>
      </c>
      <c r="O8" s="9">
        <f t="shared" si="2"/>
        <v>525.5</v>
      </c>
      <c r="P8" s="10">
        <f t="shared" si="3"/>
        <v>175.16666666666666</v>
      </c>
    </row>
    <row r="9" spans="2:16" ht="15">
      <c r="B9" s="5">
        <v>7</v>
      </c>
      <c r="C9" s="6">
        <v>2120</v>
      </c>
      <c r="D9" s="7" t="s">
        <v>43</v>
      </c>
      <c r="E9" s="28" t="s">
        <v>26</v>
      </c>
      <c r="F9" s="27"/>
      <c r="G9" s="5">
        <v>175</v>
      </c>
      <c r="H9" s="5">
        <v>144</v>
      </c>
      <c r="I9" s="5">
        <v>186</v>
      </c>
      <c r="J9" s="5">
        <v>190</v>
      </c>
      <c r="K9" s="5">
        <v>144</v>
      </c>
      <c r="L9" s="5">
        <v>203</v>
      </c>
      <c r="M9" s="8">
        <f t="shared" si="0"/>
        <v>1042</v>
      </c>
      <c r="N9" s="9">
        <f t="shared" si="1"/>
        <v>1042</v>
      </c>
      <c r="O9" s="9">
        <f t="shared" si="2"/>
        <v>521</v>
      </c>
      <c r="P9" s="10">
        <f t="shared" si="3"/>
        <v>173.66666666666666</v>
      </c>
    </row>
    <row r="10" spans="2:16" ht="15">
      <c r="B10" s="5">
        <v>8</v>
      </c>
      <c r="C10" s="6">
        <v>2023</v>
      </c>
      <c r="D10" s="7" t="s">
        <v>37</v>
      </c>
      <c r="E10" s="28" t="s">
        <v>26</v>
      </c>
      <c r="F10" s="27"/>
      <c r="G10" s="6">
        <v>150</v>
      </c>
      <c r="H10" s="6">
        <v>171</v>
      </c>
      <c r="I10" s="6">
        <v>225</v>
      </c>
      <c r="J10" s="6">
        <v>159</v>
      </c>
      <c r="K10" s="6">
        <v>156</v>
      </c>
      <c r="L10" s="6">
        <v>181</v>
      </c>
      <c r="M10" s="8">
        <f t="shared" si="0"/>
        <v>1042</v>
      </c>
      <c r="N10" s="9">
        <f t="shared" si="1"/>
        <v>1042</v>
      </c>
      <c r="O10" s="9">
        <f t="shared" si="2"/>
        <v>521</v>
      </c>
      <c r="P10" s="10">
        <f t="shared" si="3"/>
        <v>173.66666666666666</v>
      </c>
    </row>
    <row r="11" spans="2:16" ht="15">
      <c r="B11" s="5">
        <v>9</v>
      </c>
      <c r="C11" s="6">
        <v>1224</v>
      </c>
      <c r="D11" s="7" t="s">
        <v>45</v>
      </c>
      <c r="E11" s="28" t="s">
        <v>26</v>
      </c>
      <c r="F11" s="27"/>
      <c r="G11" s="5">
        <v>179</v>
      </c>
      <c r="H11" s="5">
        <v>150</v>
      </c>
      <c r="I11" s="5">
        <v>171</v>
      </c>
      <c r="J11" s="5">
        <v>164</v>
      </c>
      <c r="K11" s="5">
        <v>195</v>
      </c>
      <c r="L11" s="5">
        <v>181</v>
      </c>
      <c r="M11" s="8">
        <f t="shared" si="0"/>
        <v>1040</v>
      </c>
      <c r="N11" s="9">
        <f t="shared" si="1"/>
        <v>1040</v>
      </c>
      <c r="O11" s="9">
        <f t="shared" si="2"/>
        <v>520</v>
      </c>
      <c r="P11" s="10">
        <f t="shared" si="3"/>
        <v>173.33333333333334</v>
      </c>
    </row>
    <row r="12" spans="2:16" ht="15">
      <c r="B12" s="5">
        <v>10</v>
      </c>
      <c r="C12" s="6">
        <v>1538</v>
      </c>
      <c r="D12" s="7" t="s">
        <v>40</v>
      </c>
      <c r="E12" s="28" t="s">
        <v>26</v>
      </c>
      <c r="F12" s="27"/>
      <c r="G12" s="6">
        <v>171</v>
      </c>
      <c r="H12" s="6">
        <v>158</v>
      </c>
      <c r="I12" s="6">
        <v>113</v>
      </c>
      <c r="J12" s="6">
        <v>235</v>
      </c>
      <c r="K12" s="6">
        <v>170</v>
      </c>
      <c r="L12" s="6">
        <v>171</v>
      </c>
      <c r="M12" s="8">
        <f t="shared" si="0"/>
        <v>1018</v>
      </c>
      <c r="N12" s="9">
        <f t="shared" si="1"/>
        <v>1018</v>
      </c>
      <c r="O12" s="9">
        <f t="shared" si="2"/>
        <v>509</v>
      </c>
      <c r="P12" s="10">
        <f t="shared" si="3"/>
        <v>169.66666666666666</v>
      </c>
    </row>
    <row r="13" spans="2:16" ht="15">
      <c r="B13" s="5">
        <v>11</v>
      </c>
      <c r="C13" s="6">
        <v>169</v>
      </c>
      <c r="D13" s="7" t="s">
        <v>29</v>
      </c>
      <c r="E13" s="28" t="s">
        <v>26</v>
      </c>
      <c r="F13" s="27"/>
      <c r="G13" s="6">
        <v>149</v>
      </c>
      <c r="H13" s="6">
        <v>172</v>
      </c>
      <c r="I13" s="6">
        <v>185</v>
      </c>
      <c r="J13" s="6">
        <v>203</v>
      </c>
      <c r="K13" s="6">
        <v>171</v>
      </c>
      <c r="L13" s="6">
        <v>137</v>
      </c>
      <c r="M13" s="8">
        <f t="shared" si="0"/>
        <v>1017</v>
      </c>
      <c r="N13" s="9">
        <f t="shared" si="1"/>
        <v>1017</v>
      </c>
      <c r="O13" s="9">
        <f t="shared" si="2"/>
        <v>508.5</v>
      </c>
      <c r="P13" s="10">
        <f t="shared" si="3"/>
        <v>169.5</v>
      </c>
    </row>
    <row r="14" spans="2:16" ht="15">
      <c r="B14" s="5">
        <v>12</v>
      </c>
      <c r="C14" s="6">
        <v>2022</v>
      </c>
      <c r="D14" s="7" t="s">
        <v>38</v>
      </c>
      <c r="E14" s="28" t="s">
        <v>26</v>
      </c>
      <c r="F14" s="27">
        <v>8</v>
      </c>
      <c r="G14" s="6">
        <v>141</v>
      </c>
      <c r="H14" s="6">
        <v>143</v>
      </c>
      <c r="I14" s="6">
        <v>167</v>
      </c>
      <c r="J14" s="6">
        <v>194</v>
      </c>
      <c r="K14" s="6">
        <v>125</v>
      </c>
      <c r="L14" s="6">
        <v>168</v>
      </c>
      <c r="M14" s="8">
        <f t="shared" si="0"/>
        <v>938</v>
      </c>
      <c r="N14" s="9">
        <f t="shared" si="1"/>
        <v>986</v>
      </c>
      <c r="O14" s="9">
        <f t="shared" si="2"/>
        <v>493</v>
      </c>
      <c r="P14" s="10">
        <f t="shared" si="3"/>
        <v>156.33333333333334</v>
      </c>
    </row>
    <row r="15" spans="2:16" ht="15">
      <c r="B15" s="5">
        <v>13</v>
      </c>
      <c r="C15" s="6">
        <v>1461</v>
      </c>
      <c r="D15" s="7" t="s">
        <v>44</v>
      </c>
      <c r="E15" s="28" t="s">
        <v>26</v>
      </c>
      <c r="F15" s="27"/>
      <c r="G15" s="5">
        <v>148</v>
      </c>
      <c r="H15" s="5">
        <v>155</v>
      </c>
      <c r="I15" s="5">
        <v>171</v>
      </c>
      <c r="J15" s="5">
        <v>154</v>
      </c>
      <c r="K15" s="5">
        <v>179</v>
      </c>
      <c r="L15" s="5">
        <v>174</v>
      </c>
      <c r="M15" s="8">
        <f t="shared" si="0"/>
        <v>981</v>
      </c>
      <c r="N15" s="9">
        <f t="shared" si="1"/>
        <v>981</v>
      </c>
      <c r="O15" s="9">
        <f t="shared" si="2"/>
        <v>490.5</v>
      </c>
      <c r="P15" s="10">
        <f t="shared" si="3"/>
        <v>163.5</v>
      </c>
    </row>
    <row r="16" spans="2:16" ht="15">
      <c r="B16" s="5">
        <v>14</v>
      </c>
      <c r="C16" s="6">
        <v>2121</v>
      </c>
      <c r="D16" s="7" t="s">
        <v>42</v>
      </c>
      <c r="E16" s="28" t="s">
        <v>26</v>
      </c>
      <c r="F16" s="27">
        <v>8</v>
      </c>
      <c r="G16" s="5">
        <v>223</v>
      </c>
      <c r="H16" s="5">
        <v>135</v>
      </c>
      <c r="I16" s="5">
        <v>147</v>
      </c>
      <c r="J16" s="5">
        <v>115</v>
      </c>
      <c r="K16" s="5">
        <v>120</v>
      </c>
      <c r="L16" s="5">
        <v>149</v>
      </c>
      <c r="M16" s="8">
        <f t="shared" si="0"/>
        <v>889</v>
      </c>
      <c r="N16" s="9">
        <f t="shared" si="1"/>
        <v>937</v>
      </c>
      <c r="O16" s="9">
        <f t="shared" si="2"/>
        <v>468.5</v>
      </c>
      <c r="P16" s="10">
        <f t="shared" si="3"/>
        <v>148.16666666666666</v>
      </c>
    </row>
    <row r="17" spans="2:16" ht="15">
      <c r="B17" s="5">
        <v>15</v>
      </c>
      <c r="C17" s="5"/>
      <c r="D17" s="23"/>
      <c r="E17" s="28"/>
      <c r="F17" s="27"/>
      <c r="G17" s="5"/>
      <c r="H17" s="5"/>
      <c r="I17" s="5"/>
      <c r="J17" s="5"/>
      <c r="K17" s="5"/>
      <c r="L17" s="5"/>
      <c r="M17" s="8">
        <f t="shared" si="0"/>
        <v>0</v>
      </c>
      <c r="N17" s="9">
        <f t="shared" si="1"/>
        <v>0</v>
      </c>
      <c r="O17" s="9">
        <f t="shared" si="2"/>
        <v>0</v>
      </c>
      <c r="P17" s="10">
        <f t="shared" si="3"/>
        <v>0</v>
      </c>
    </row>
    <row r="18" spans="2:16" ht="15">
      <c r="B18" s="5">
        <v>16</v>
      </c>
      <c r="C18" s="11"/>
      <c r="D18" s="12"/>
      <c r="E18" s="55"/>
      <c r="F18" s="27"/>
      <c r="G18" s="11"/>
      <c r="H18" s="11"/>
      <c r="I18" s="11"/>
      <c r="J18" s="11"/>
      <c r="K18" s="11"/>
      <c r="L18" s="11"/>
      <c r="M18" s="8">
        <f aca="true" t="shared" si="4" ref="M18:M52">SUM(G18+H18+I18+J18+K18+L18)</f>
        <v>0</v>
      </c>
      <c r="N18" s="9">
        <f aca="true" t="shared" si="5" ref="N18:N52">SUM(G18:L18)+(F18*6)</f>
        <v>0</v>
      </c>
      <c r="O18" s="9">
        <f aca="true" t="shared" si="6" ref="O18:O52">N18/2</f>
        <v>0</v>
      </c>
      <c r="P18" s="10">
        <f aca="true" t="shared" si="7" ref="P18:P52">SUM(M18)/6</f>
        <v>0</v>
      </c>
    </row>
    <row r="19" spans="2:16" ht="15">
      <c r="B19" s="5">
        <v>17</v>
      </c>
      <c r="C19" s="11"/>
      <c r="D19" s="12"/>
      <c r="E19" s="55"/>
      <c r="F19" s="27"/>
      <c r="G19" s="11"/>
      <c r="H19" s="11"/>
      <c r="I19" s="11"/>
      <c r="J19" s="11"/>
      <c r="K19" s="11"/>
      <c r="L19" s="11"/>
      <c r="M19" s="8">
        <f t="shared" si="4"/>
        <v>0</v>
      </c>
      <c r="N19" s="9">
        <f t="shared" si="5"/>
        <v>0</v>
      </c>
      <c r="O19" s="9">
        <f t="shared" si="6"/>
        <v>0</v>
      </c>
      <c r="P19" s="10">
        <f t="shared" si="7"/>
        <v>0</v>
      </c>
    </row>
    <row r="20" spans="2:16" ht="15">
      <c r="B20" s="5">
        <v>18</v>
      </c>
      <c r="C20" s="11"/>
      <c r="D20" s="12"/>
      <c r="E20" s="55"/>
      <c r="F20" s="27"/>
      <c r="G20" s="11"/>
      <c r="H20" s="11"/>
      <c r="I20" s="11"/>
      <c r="J20" s="11"/>
      <c r="K20" s="11"/>
      <c r="L20" s="11"/>
      <c r="M20" s="8">
        <f t="shared" si="4"/>
        <v>0</v>
      </c>
      <c r="N20" s="9">
        <f t="shared" si="5"/>
        <v>0</v>
      </c>
      <c r="O20" s="9">
        <f t="shared" si="6"/>
        <v>0</v>
      </c>
      <c r="P20" s="10">
        <f t="shared" si="7"/>
        <v>0</v>
      </c>
    </row>
    <row r="21" spans="2:16" ht="15">
      <c r="B21" s="5">
        <v>19</v>
      </c>
      <c r="C21" s="11"/>
      <c r="D21" s="12"/>
      <c r="E21" s="55"/>
      <c r="F21" s="27"/>
      <c r="G21" s="11"/>
      <c r="H21" s="11"/>
      <c r="I21" s="11"/>
      <c r="J21" s="11"/>
      <c r="K21" s="11"/>
      <c r="L21" s="11"/>
      <c r="M21" s="8">
        <f t="shared" si="4"/>
        <v>0</v>
      </c>
      <c r="N21" s="9">
        <f t="shared" si="5"/>
        <v>0</v>
      </c>
      <c r="O21" s="9">
        <f t="shared" si="6"/>
        <v>0</v>
      </c>
      <c r="P21" s="10">
        <f t="shared" si="7"/>
        <v>0</v>
      </c>
    </row>
    <row r="22" spans="2:16" ht="15">
      <c r="B22" s="5">
        <v>20</v>
      </c>
      <c r="C22" s="11"/>
      <c r="D22" s="12"/>
      <c r="E22" s="55"/>
      <c r="F22" s="27"/>
      <c r="G22" s="11"/>
      <c r="H22" s="11"/>
      <c r="I22" s="11"/>
      <c r="J22" s="11"/>
      <c r="K22" s="11"/>
      <c r="L22" s="11"/>
      <c r="M22" s="8">
        <f t="shared" si="4"/>
        <v>0</v>
      </c>
      <c r="N22" s="9">
        <f t="shared" si="5"/>
        <v>0</v>
      </c>
      <c r="O22" s="9">
        <f t="shared" si="6"/>
        <v>0</v>
      </c>
      <c r="P22" s="10">
        <f t="shared" si="7"/>
        <v>0</v>
      </c>
    </row>
    <row r="23" spans="2:16" ht="15">
      <c r="B23" s="5">
        <v>21</v>
      </c>
      <c r="C23" s="11"/>
      <c r="D23" s="12"/>
      <c r="E23" s="55"/>
      <c r="F23" s="27"/>
      <c r="G23" s="11"/>
      <c r="H23" s="11"/>
      <c r="I23" s="11"/>
      <c r="J23" s="11"/>
      <c r="K23" s="11"/>
      <c r="L23" s="11"/>
      <c r="M23" s="8">
        <f t="shared" si="4"/>
        <v>0</v>
      </c>
      <c r="N23" s="9">
        <f t="shared" si="5"/>
        <v>0</v>
      </c>
      <c r="O23" s="9">
        <f t="shared" si="6"/>
        <v>0</v>
      </c>
      <c r="P23" s="10">
        <f t="shared" si="7"/>
        <v>0</v>
      </c>
    </row>
    <row r="24" spans="2:16" ht="15">
      <c r="B24" s="5">
        <v>22</v>
      </c>
      <c r="C24" s="11"/>
      <c r="D24" s="12"/>
      <c r="E24" s="55"/>
      <c r="F24" s="27"/>
      <c r="G24" s="11"/>
      <c r="H24" s="11"/>
      <c r="I24" s="11"/>
      <c r="J24" s="11"/>
      <c r="K24" s="11"/>
      <c r="L24" s="11"/>
      <c r="M24" s="8">
        <f t="shared" si="4"/>
        <v>0</v>
      </c>
      <c r="N24" s="9">
        <f t="shared" si="5"/>
        <v>0</v>
      </c>
      <c r="O24" s="9">
        <f t="shared" si="6"/>
        <v>0</v>
      </c>
      <c r="P24" s="10">
        <f t="shared" si="7"/>
        <v>0</v>
      </c>
    </row>
    <row r="25" spans="2:16" ht="15">
      <c r="B25" s="5">
        <v>23</v>
      </c>
      <c r="C25" s="11"/>
      <c r="D25" s="12"/>
      <c r="E25" s="55"/>
      <c r="F25" s="27"/>
      <c r="G25" s="11"/>
      <c r="H25" s="11"/>
      <c r="I25" s="11"/>
      <c r="J25" s="11"/>
      <c r="K25" s="11"/>
      <c r="L25" s="11"/>
      <c r="M25" s="8">
        <f t="shared" si="4"/>
        <v>0</v>
      </c>
      <c r="N25" s="9">
        <f t="shared" si="5"/>
        <v>0</v>
      </c>
      <c r="O25" s="9">
        <f t="shared" si="6"/>
        <v>0</v>
      </c>
      <c r="P25" s="10">
        <f t="shared" si="7"/>
        <v>0</v>
      </c>
    </row>
    <row r="26" spans="2:16" ht="15">
      <c r="B26" s="5">
        <v>24</v>
      </c>
      <c r="C26" s="11"/>
      <c r="D26" s="12"/>
      <c r="E26" s="55"/>
      <c r="F26" s="27"/>
      <c r="G26" s="11"/>
      <c r="H26" s="11"/>
      <c r="I26" s="11"/>
      <c r="J26" s="11"/>
      <c r="K26" s="11"/>
      <c r="L26" s="11"/>
      <c r="M26" s="8">
        <f t="shared" si="4"/>
        <v>0</v>
      </c>
      <c r="N26" s="9">
        <f t="shared" si="5"/>
        <v>0</v>
      </c>
      <c r="O26" s="9">
        <f t="shared" si="6"/>
        <v>0</v>
      </c>
      <c r="P26" s="10">
        <f t="shared" si="7"/>
        <v>0</v>
      </c>
    </row>
    <row r="27" spans="2:16" ht="15">
      <c r="B27" s="5">
        <v>25</v>
      </c>
      <c r="C27" s="11"/>
      <c r="D27" s="12"/>
      <c r="E27" s="55"/>
      <c r="F27" s="27"/>
      <c r="G27" s="11"/>
      <c r="H27" s="11"/>
      <c r="I27" s="11"/>
      <c r="J27" s="11"/>
      <c r="K27" s="11"/>
      <c r="L27" s="11"/>
      <c r="M27" s="8">
        <f t="shared" si="4"/>
        <v>0</v>
      </c>
      <c r="N27" s="9">
        <f t="shared" si="5"/>
        <v>0</v>
      </c>
      <c r="O27" s="9">
        <f t="shared" si="6"/>
        <v>0</v>
      </c>
      <c r="P27" s="10">
        <f t="shared" si="7"/>
        <v>0</v>
      </c>
    </row>
    <row r="28" spans="2:16" ht="15">
      <c r="B28" s="5">
        <v>26</v>
      </c>
      <c r="C28" s="11"/>
      <c r="D28" s="12"/>
      <c r="E28" s="55"/>
      <c r="F28" s="27"/>
      <c r="G28" s="11"/>
      <c r="H28" s="11"/>
      <c r="I28" s="11"/>
      <c r="J28" s="11"/>
      <c r="K28" s="11"/>
      <c r="L28" s="11"/>
      <c r="M28" s="8">
        <f t="shared" si="4"/>
        <v>0</v>
      </c>
      <c r="N28" s="9">
        <f t="shared" si="5"/>
        <v>0</v>
      </c>
      <c r="O28" s="9">
        <f t="shared" si="6"/>
        <v>0</v>
      </c>
      <c r="P28" s="10">
        <f t="shared" si="7"/>
        <v>0</v>
      </c>
    </row>
    <row r="29" spans="2:16" ht="15">
      <c r="B29" s="5">
        <v>27</v>
      </c>
      <c r="C29" s="11"/>
      <c r="D29" s="12"/>
      <c r="E29" s="55"/>
      <c r="F29" s="27"/>
      <c r="G29" s="11"/>
      <c r="H29" s="11"/>
      <c r="I29" s="11"/>
      <c r="J29" s="11"/>
      <c r="K29" s="11"/>
      <c r="L29" s="11"/>
      <c r="M29" s="8">
        <f t="shared" si="4"/>
        <v>0</v>
      </c>
      <c r="N29" s="9">
        <f t="shared" si="5"/>
        <v>0</v>
      </c>
      <c r="O29" s="9">
        <f t="shared" si="6"/>
        <v>0</v>
      </c>
      <c r="P29" s="10">
        <f t="shared" si="7"/>
        <v>0</v>
      </c>
    </row>
    <row r="30" spans="2:16" ht="15">
      <c r="B30" s="5">
        <v>28</v>
      </c>
      <c r="C30" s="11"/>
      <c r="D30" s="12"/>
      <c r="E30" s="55"/>
      <c r="F30" s="27"/>
      <c r="G30" s="11"/>
      <c r="H30" s="11"/>
      <c r="I30" s="11"/>
      <c r="J30" s="11"/>
      <c r="K30" s="11"/>
      <c r="L30" s="11"/>
      <c r="M30" s="8">
        <f t="shared" si="4"/>
        <v>0</v>
      </c>
      <c r="N30" s="9">
        <f t="shared" si="5"/>
        <v>0</v>
      </c>
      <c r="O30" s="9">
        <f t="shared" si="6"/>
        <v>0</v>
      </c>
      <c r="P30" s="10">
        <f t="shared" si="7"/>
        <v>0</v>
      </c>
    </row>
    <row r="31" spans="2:16" ht="15">
      <c r="B31" s="5">
        <v>29</v>
      </c>
      <c r="C31" s="11"/>
      <c r="D31" s="12"/>
      <c r="E31" s="55"/>
      <c r="F31" s="27"/>
      <c r="G31" s="11"/>
      <c r="H31" s="11"/>
      <c r="I31" s="11"/>
      <c r="J31" s="11"/>
      <c r="K31" s="11"/>
      <c r="L31" s="11"/>
      <c r="M31" s="8">
        <f t="shared" si="4"/>
        <v>0</v>
      </c>
      <c r="N31" s="9">
        <f t="shared" si="5"/>
        <v>0</v>
      </c>
      <c r="O31" s="9">
        <f t="shared" si="6"/>
        <v>0</v>
      </c>
      <c r="P31" s="10">
        <f t="shared" si="7"/>
        <v>0</v>
      </c>
    </row>
    <row r="32" spans="2:16" ht="15">
      <c r="B32" s="5">
        <v>30</v>
      </c>
      <c r="C32" s="11"/>
      <c r="D32" s="12"/>
      <c r="E32" s="55"/>
      <c r="F32" s="27"/>
      <c r="G32" s="11"/>
      <c r="H32" s="11"/>
      <c r="I32" s="11"/>
      <c r="J32" s="11"/>
      <c r="K32" s="11"/>
      <c r="L32" s="11"/>
      <c r="M32" s="8">
        <f t="shared" si="4"/>
        <v>0</v>
      </c>
      <c r="N32" s="9">
        <f t="shared" si="5"/>
        <v>0</v>
      </c>
      <c r="O32" s="9">
        <f t="shared" si="6"/>
        <v>0</v>
      </c>
      <c r="P32" s="10">
        <f t="shared" si="7"/>
        <v>0</v>
      </c>
    </row>
    <row r="33" spans="2:16" ht="15">
      <c r="B33" s="5">
        <v>31</v>
      </c>
      <c r="C33" s="11"/>
      <c r="D33" s="12"/>
      <c r="E33" s="55"/>
      <c r="F33" s="27"/>
      <c r="G33" s="11"/>
      <c r="H33" s="11"/>
      <c r="I33" s="11"/>
      <c r="J33" s="11"/>
      <c r="K33" s="11"/>
      <c r="L33" s="11"/>
      <c r="M33" s="8">
        <f t="shared" si="4"/>
        <v>0</v>
      </c>
      <c r="N33" s="9">
        <f t="shared" si="5"/>
        <v>0</v>
      </c>
      <c r="O33" s="9">
        <f t="shared" si="6"/>
        <v>0</v>
      </c>
      <c r="P33" s="10">
        <f t="shared" si="7"/>
        <v>0</v>
      </c>
    </row>
    <row r="34" spans="2:16" ht="15">
      <c r="B34" s="5">
        <v>32</v>
      </c>
      <c r="C34" s="11"/>
      <c r="D34" s="12"/>
      <c r="E34" s="55"/>
      <c r="F34" s="27"/>
      <c r="G34" s="11"/>
      <c r="H34" s="11"/>
      <c r="I34" s="11"/>
      <c r="J34" s="11"/>
      <c r="K34" s="11"/>
      <c r="L34" s="11"/>
      <c r="M34" s="8">
        <f t="shared" si="4"/>
        <v>0</v>
      </c>
      <c r="N34" s="9">
        <f t="shared" si="5"/>
        <v>0</v>
      </c>
      <c r="O34" s="9">
        <f t="shared" si="6"/>
        <v>0</v>
      </c>
      <c r="P34" s="10">
        <f t="shared" si="7"/>
        <v>0</v>
      </c>
    </row>
    <row r="35" spans="2:16" ht="15">
      <c r="B35" s="5">
        <v>33</v>
      </c>
      <c r="C35" s="11"/>
      <c r="D35" s="12"/>
      <c r="E35" s="55"/>
      <c r="F35" s="27"/>
      <c r="G35" s="11"/>
      <c r="H35" s="11"/>
      <c r="I35" s="11"/>
      <c r="J35" s="11"/>
      <c r="K35" s="11"/>
      <c r="L35" s="11"/>
      <c r="M35" s="8">
        <f t="shared" si="4"/>
        <v>0</v>
      </c>
      <c r="N35" s="9">
        <f t="shared" si="5"/>
        <v>0</v>
      </c>
      <c r="O35" s="9">
        <f t="shared" si="6"/>
        <v>0</v>
      </c>
      <c r="P35" s="10">
        <f t="shared" si="7"/>
        <v>0</v>
      </c>
    </row>
    <row r="36" spans="2:16" ht="15">
      <c r="B36" s="5">
        <v>34</v>
      </c>
      <c r="C36" s="11"/>
      <c r="D36" s="12"/>
      <c r="E36" s="55"/>
      <c r="F36" s="27"/>
      <c r="G36" s="11"/>
      <c r="H36" s="11"/>
      <c r="I36" s="11"/>
      <c r="J36" s="11"/>
      <c r="K36" s="11"/>
      <c r="L36" s="11"/>
      <c r="M36" s="8">
        <f t="shared" si="4"/>
        <v>0</v>
      </c>
      <c r="N36" s="9">
        <f t="shared" si="5"/>
        <v>0</v>
      </c>
      <c r="O36" s="9">
        <f t="shared" si="6"/>
        <v>0</v>
      </c>
      <c r="P36" s="10">
        <f t="shared" si="7"/>
        <v>0</v>
      </c>
    </row>
    <row r="37" spans="2:16" ht="15">
      <c r="B37" s="5">
        <v>35</v>
      </c>
      <c r="C37" s="11"/>
      <c r="D37" s="12"/>
      <c r="E37" s="55"/>
      <c r="F37" s="27"/>
      <c r="G37" s="11"/>
      <c r="H37" s="11"/>
      <c r="I37" s="11"/>
      <c r="J37" s="11"/>
      <c r="K37" s="11"/>
      <c r="L37" s="11"/>
      <c r="M37" s="8">
        <f t="shared" si="4"/>
        <v>0</v>
      </c>
      <c r="N37" s="9">
        <f t="shared" si="5"/>
        <v>0</v>
      </c>
      <c r="O37" s="9">
        <f t="shared" si="6"/>
        <v>0</v>
      </c>
      <c r="P37" s="10">
        <f t="shared" si="7"/>
        <v>0</v>
      </c>
    </row>
    <row r="38" spans="2:16" ht="15">
      <c r="B38" s="5">
        <v>36</v>
      </c>
      <c r="C38" s="11"/>
      <c r="D38" s="12"/>
      <c r="E38" s="55"/>
      <c r="F38" s="27"/>
      <c r="G38" s="11"/>
      <c r="H38" s="11"/>
      <c r="I38" s="11"/>
      <c r="J38" s="11"/>
      <c r="K38" s="11"/>
      <c r="L38" s="11"/>
      <c r="M38" s="8">
        <f t="shared" si="4"/>
        <v>0</v>
      </c>
      <c r="N38" s="9">
        <f t="shared" si="5"/>
        <v>0</v>
      </c>
      <c r="O38" s="9">
        <f t="shared" si="6"/>
        <v>0</v>
      </c>
      <c r="P38" s="10">
        <f t="shared" si="7"/>
        <v>0</v>
      </c>
    </row>
    <row r="39" spans="2:16" ht="15">
      <c r="B39" s="5">
        <v>37</v>
      </c>
      <c r="C39" s="11"/>
      <c r="D39" s="12"/>
      <c r="E39" s="55"/>
      <c r="F39" s="27"/>
      <c r="G39" s="11"/>
      <c r="H39" s="11"/>
      <c r="I39" s="11"/>
      <c r="J39" s="11"/>
      <c r="K39" s="11"/>
      <c r="L39" s="11"/>
      <c r="M39" s="8">
        <f t="shared" si="4"/>
        <v>0</v>
      </c>
      <c r="N39" s="9">
        <f t="shared" si="5"/>
        <v>0</v>
      </c>
      <c r="O39" s="9">
        <f t="shared" si="6"/>
        <v>0</v>
      </c>
      <c r="P39" s="10">
        <f t="shared" si="7"/>
        <v>0</v>
      </c>
    </row>
    <row r="40" spans="2:16" ht="15">
      <c r="B40" s="5">
        <v>38</v>
      </c>
      <c r="C40" s="11"/>
      <c r="D40" s="12"/>
      <c r="E40" s="55"/>
      <c r="F40" s="27"/>
      <c r="G40" s="11"/>
      <c r="H40" s="11"/>
      <c r="I40" s="11"/>
      <c r="J40" s="11"/>
      <c r="K40" s="11"/>
      <c r="L40" s="11"/>
      <c r="M40" s="8">
        <f t="shared" si="4"/>
        <v>0</v>
      </c>
      <c r="N40" s="9">
        <f t="shared" si="5"/>
        <v>0</v>
      </c>
      <c r="O40" s="9">
        <f t="shared" si="6"/>
        <v>0</v>
      </c>
      <c r="P40" s="10">
        <f t="shared" si="7"/>
        <v>0</v>
      </c>
    </row>
    <row r="41" spans="2:16" ht="15">
      <c r="B41" s="5">
        <v>39</v>
      </c>
      <c r="C41" s="11"/>
      <c r="D41" s="12"/>
      <c r="E41" s="55"/>
      <c r="F41" s="27"/>
      <c r="G41" s="11"/>
      <c r="H41" s="11"/>
      <c r="I41" s="11"/>
      <c r="J41" s="11"/>
      <c r="K41" s="11"/>
      <c r="L41" s="11"/>
      <c r="M41" s="8">
        <f t="shared" si="4"/>
        <v>0</v>
      </c>
      <c r="N41" s="9">
        <f t="shared" si="5"/>
        <v>0</v>
      </c>
      <c r="O41" s="9">
        <f t="shared" si="6"/>
        <v>0</v>
      </c>
      <c r="P41" s="10">
        <f t="shared" si="7"/>
        <v>0</v>
      </c>
    </row>
    <row r="42" spans="2:16" ht="15">
      <c r="B42" s="5">
        <v>40</v>
      </c>
      <c r="C42" s="11"/>
      <c r="D42" s="12"/>
      <c r="E42" s="55"/>
      <c r="F42" s="27"/>
      <c r="G42" s="11"/>
      <c r="H42" s="11"/>
      <c r="I42" s="11"/>
      <c r="J42" s="11"/>
      <c r="K42" s="11"/>
      <c r="L42" s="11"/>
      <c r="M42" s="8">
        <f t="shared" si="4"/>
        <v>0</v>
      </c>
      <c r="N42" s="9">
        <f t="shared" si="5"/>
        <v>0</v>
      </c>
      <c r="O42" s="9">
        <f t="shared" si="6"/>
        <v>0</v>
      </c>
      <c r="P42" s="10">
        <f t="shared" si="7"/>
        <v>0</v>
      </c>
    </row>
    <row r="43" spans="2:16" ht="15">
      <c r="B43" s="5">
        <v>41</v>
      </c>
      <c r="C43" s="11"/>
      <c r="D43" s="12"/>
      <c r="E43" s="55"/>
      <c r="F43" s="27"/>
      <c r="G43" s="11"/>
      <c r="H43" s="11"/>
      <c r="I43" s="11"/>
      <c r="J43" s="11"/>
      <c r="K43" s="11"/>
      <c r="L43" s="11"/>
      <c r="M43" s="8">
        <f t="shared" si="4"/>
        <v>0</v>
      </c>
      <c r="N43" s="9">
        <f t="shared" si="5"/>
        <v>0</v>
      </c>
      <c r="O43" s="9">
        <f t="shared" si="6"/>
        <v>0</v>
      </c>
      <c r="P43" s="10">
        <f t="shared" si="7"/>
        <v>0</v>
      </c>
    </row>
    <row r="44" spans="2:16" ht="15">
      <c r="B44" s="5">
        <v>42</v>
      </c>
      <c r="C44" s="11"/>
      <c r="D44" s="12"/>
      <c r="E44" s="55"/>
      <c r="F44" s="27"/>
      <c r="G44" s="11"/>
      <c r="H44" s="11"/>
      <c r="I44" s="11"/>
      <c r="J44" s="11"/>
      <c r="K44" s="11"/>
      <c r="L44" s="11"/>
      <c r="M44" s="8">
        <f t="shared" si="4"/>
        <v>0</v>
      </c>
      <c r="N44" s="9">
        <f t="shared" si="5"/>
        <v>0</v>
      </c>
      <c r="O44" s="9">
        <f t="shared" si="6"/>
        <v>0</v>
      </c>
      <c r="P44" s="10">
        <f t="shared" si="7"/>
        <v>0</v>
      </c>
    </row>
    <row r="45" spans="2:16" ht="15">
      <c r="B45" s="5">
        <v>43</v>
      </c>
      <c r="C45" s="11"/>
      <c r="D45" s="12"/>
      <c r="E45" s="55"/>
      <c r="F45" s="27"/>
      <c r="G45" s="11"/>
      <c r="H45" s="11"/>
      <c r="I45" s="11"/>
      <c r="J45" s="11"/>
      <c r="K45" s="11"/>
      <c r="L45" s="11"/>
      <c r="M45" s="8">
        <f t="shared" si="4"/>
        <v>0</v>
      </c>
      <c r="N45" s="9">
        <f t="shared" si="5"/>
        <v>0</v>
      </c>
      <c r="O45" s="9">
        <f t="shared" si="6"/>
        <v>0</v>
      </c>
      <c r="P45" s="10">
        <f t="shared" si="7"/>
        <v>0</v>
      </c>
    </row>
    <row r="46" spans="2:16" ht="15">
      <c r="B46" s="5">
        <v>44</v>
      </c>
      <c r="C46" s="11"/>
      <c r="D46" s="12"/>
      <c r="E46" s="55"/>
      <c r="F46" s="27"/>
      <c r="G46" s="11"/>
      <c r="H46" s="11"/>
      <c r="I46" s="11"/>
      <c r="J46" s="11"/>
      <c r="K46" s="11"/>
      <c r="L46" s="11"/>
      <c r="M46" s="8">
        <f t="shared" si="4"/>
        <v>0</v>
      </c>
      <c r="N46" s="9">
        <f t="shared" si="5"/>
        <v>0</v>
      </c>
      <c r="O46" s="9">
        <f t="shared" si="6"/>
        <v>0</v>
      </c>
      <c r="P46" s="10">
        <f t="shared" si="7"/>
        <v>0</v>
      </c>
    </row>
    <row r="47" spans="2:16" ht="15">
      <c r="B47" s="5">
        <v>45</v>
      </c>
      <c r="C47" s="11"/>
      <c r="D47" s="12"/>
      <c r="E47" s="55"/>
      <c r="F47" s="27"/>
      <c r="G47" s="11"/>
      <c r="H47" s="11"/>
      <c r="I47" s="11"/>
      <c r="J47" s="11"/>
      <c r="K47" s="11"/>
      <c r="L47" s="11"/>
      <c r="M47" s="8">
        <f t="shared" si="4"/>
        <v>0</v>
      </c>
      <c r="N47" s="9">
        <f t="shared" si="5"/>
        <v>0</v>
      </c>
      <c r="O47" s="9">
        <f t="shared" si="6"/>
        <v>0</v>
      </c>
      <c r="P47" s="10">
        <f t="shared" si="7"/>
        <v>0</v>
      </c>
    </row>
    <row r="48" spans="2:16" ht="15">
      <c r="B48" s="5">
        <v>46</v>
      </c>
      <c r="C48" s="11"/>
      <c r="D48" s="12"/>
      <c r="E48" s="55"/>
      <c r="F48" s="27"/>
      <c r="G48" s="11"/>
      <c r="H48" s="11"/>
      <c r="I48" s="11"/>
      <c r="J48" s="11"/>
      <c r="K48" s="11"/>
      <c r="L48" s="11"/>
      <c r="M48" s="8">
        <f t="shared" si="4"/>
        <v>0</v>
      </c>
      <c r="N48" s="9">
        <f t="shared" si="5"/>
        <v>0</v>
      </c>
      <c r="O48" s="9">
        <f t="shared" si="6"/>
        <v>0</v>
      </c>
      <c r="P48" s="10">
        <f t="shared" si="7"/>
        <v>0</v>
      </c>
    </row>
    <row r="49" spans="2:16" ht="15">
      <c r="B49" s="5">
        <v>47</v>
      </c>
      <c r="C49" s="11"/>
      <c r="D49" s="12"/>
      <c r="E49" s="55"/>
      <c r="F49" s="27"/>
      <c r="G49" s="11"/>
      <c r="H49" s="11"/>
      <c r="I49" s="11"/>
      <c r="J49" s="11"/>
      <c r="K49" s="11"/>
      <c r="L49" s="11"/>
      <c r="M49" s="8">
        <f t="shared" si="4"/>
        <v>0</v>
      </c>
      <c r="N49" s="9">
        <f t="shared" si="5"/>
        <v>0</v>
      </c>
      <c r="O49" s="9">
        <f t="shared" si="6"/>
        <v>0</v>
      </c>
      <c r="P49" s="10">
        <f t="shared" si="7"/>
        <v>0</v>
      </c>
    </row>
    <row r="50" spans="2:16" ht="15">
      <c r="B50" s="5">
        <v>48</v>
      </c>
      <c r="C50" s="11"/>
      <c r="D50" s="12"/>
      <c r="E50" s="55"/>
      <c r="F50" s="27"/>
      <c r="G50" s="11"/>
      <c r="H50" s="11"/>
      <c r="I50" s="11"/>
      <c r="J50" s="11"/>
      <c r="K50" s="11"/>
      <c r="L50" s="11"/>
      <c r="M50" s="8">
        <f t="shared" si="4"/>
        <v>0</v>
      </c>
      <c r="N50" s="9">
        <f t="shared" si="5"/>
        <v>0</v>
      </c>
      <c r="O50" s="9">
        <f t="shared" si="6"/>
        <v>0</v>
      </c>
      <c r="P50" s="10">
        <f t="shared" si="7"/>
        <v>0</v>
      </c>
    </row>
    <row r="51" spans="2:16" ht="15">
      <c r="B51" s="5">
        <v>49</v>
      </c>
      <c r="C51" s="11"/>
      <c r="D51" s="12"/>
      <c r="E51" s="55"/>
      <c r="F51" s="27"/>
      <c r="G51" s="11"/>
      <c r="H51" s="11"/>
      <c r="I51" s="11"/>
      <c r="J51" s="11"/>
      <c r="K51" s="11"/>
      <c r="L51" s="11"/>
      <c r="M51" s="8">
        <f t="shared" si="4"/>
        <v>0</v>
      </c>
      <c r="N51" s="9">
        <f t="shared" si="5"/>
        <v>0</v>
      </c>
      <c r="O51" s="9">
        <f t="shared" si="6"/>
        <v>0</v>
      </c>
      <c r="P51" s="10">
        <f t="shared" si="7"/>
        <v>0</v>
      </c>
    </row>
    <row r="52" spans="2:16" ht="15">
      <c r="B52" s="5">
        <v>50</v>
      </c>
      <c r="C52" s="11"/>
      <c r="D52" s="12"/>
      <c r="E52" s="55"/>
      <c r="F52" s="27"/>
      <c r="G52" s="11"/>
      <c r="H52" s="11"/>
      <c r="I52" s="11"/>
      <c r="J52" s="11"/>
      <c r="K52" s="11"/>
      <c r="L52" s="11"/>
      <c r="M52" s="8">
        <f t="shared" si="4"/>
        <v>0</v>
      </c>
      <c r="N52" s="9">
        <f t="shared" si="5"/>
        <v>0</v>
      </c>
      <c r="O52" s="9">
        <f t="shared" si="6"/>
        <v>0</v>
      </c>
      <c r="P52" s="10">
        <f t="shared" si="7"/>
        <v>0</v>
      </c>
    </row>
  </sheetData>
  <sheetProtection/>
  <mergeCells count="1">
    <mergeCell ref="B1:P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P52"/>
  <sheetViews>
    <sheetView zoomScalePageLayoutView="0" workbookViewId="0" topLeftCell="A1">
      <selection activeCell="C5" sqref="C5:E5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28.140625" style="0" customWidth="1"/>
    <col min="5" max="5" width="4.7109375" style="0" customWidth="1"/>
    <col min="6" max="6" width="5.7109375" style="0" customWidth="1"/>
    <col min="7" max="7" width="7.281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7.28125" style="0" customWidth="1"/>
    <col min="12" max="12" width="7.140625" style="0" customWidth="1"/>
    <col min="14" max="14" width="13.140625" style="0" customWidth="1"/>
    <col min="15" max="15" width="9.7109375" style="0" customWidth="1"/>
  </cols>
  <sheetData>
    <row r="1" spans="2:16" ht="34.5" customHeight="1">
      <c r="B1" s="94" t="s">
        <v>66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5">
      <c r="B2" s="1" t="s">
        <v>0</v>
      </c>
      <c r="C2" s="1" t="s">
        <v>1</v>
      </c>
      <c r="D2" s="1" t="s">
        <v>2</v>
      </c>
      <c r="E2" s="28" t="s">
        <v>16</v>
      </c>
      <c r="F2" s="28" t="s">
        <v>12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2" t="s">
        <v>13</v>
      </c>
      <c r="N2" s="3" t="s">
        <v>10</v>
      </c>
      <c r="O2" s="9" t="s">
        <v>11</v>
      </c>
      <c r="P2" s="4" t="s">
        <v>9</v>
      </c>
    </row>
    <row r="3" spans="2:16" ht="15">
      <c r="B3" s="5">
        <v>1</v>
      </c>
      <c r="C3" s="67">
        <v>2926</v>
      </c>
      <c r="D3" s="68" t="s">
        <v>55</v>
      </c>
      <c r="E3" s="28" t="s">
        <v>18</v>
      </c>
      <c r="F3" s="27"/>
      <c r="G3" s="5">
        <v>173</v>
      </c>
      <c r="H3" s="5">
        <v>176</v>
      </c>
      <c r="I3" s="5">
        <v>246</v>
      </c>
      <c r="J3" s="5">
        <v>126</v>
      </c>
      <c r="K3" s="5">
        <v>144</v>
      </c>
      <c r="L3" s="5">
        <v>215</v>
      </c>
      <c r="M3" s="8">
        <f aca="true" t="shared" si="0" ref="M3:M35">SUM(G3+H3+I3+J3+K3+L3)</f>
        <v>1080</v>
      </c>
      <c r="N3" s="9">
        <f aca="true" t="shared" si="1" ref="N3:N35">SUM(G3:L3)+(F3*6)</f>
        <v>1080</v>
      </c>
      <c r="O3" s="9">
        <f aca="true" t="shared" si="2" ref="O3:O35">N3/2</f>
        <v>540</v>
      </c>
      <c r="P3" s="10">
        <f aca="true" t="shared" si="3" ref="P3:P35">SUM(M3)/6</f>
        <v>180</v>
      </c>
    </row>
    <row r="4" spans="2:16" ht="15">
      <c r="B4" s="5">
        <v>2</v>
      </c>
      <c r="C4" s="67">
        <v>1774</v>
      </c>
      <c r="D4" s="68" t="s">
        <v>113</v>
      </c>
      <c r="E4" s="28" t="s">
        <v>18</v>
      </c>
      <c r="F4" s="27"/>
      <c r="G4" s="5">
        <v>204</v>
      </c>
      <c r="H4" s="5">
        <v>156</v>
      </c>
      <c r="I4" s="5">
        <v>168</v>
      </c>
      <c r="J4" s="5">
        <v>163</v>
      </c>
      <c r="K4" s="5">
        <v>173</v>
      </c>
      <c r="L4" s="5">
        <v>203</v>
      </c>
      <c r="M4" s="8">
        <f t="shared" si="0"/>
        <v>1067</v>
      </c>
      <c r="N4" s="9">
        <f t="shared" si="1"/>
        <v>1067</v>
      </c>
      <c r="O4" s="9">
        <f t="shared" si="2"/>
        <v>533.5</v>
      </c>
      <c r="P4" s="10">
        <f t="shared" si="3"/>
        <v>177.83333333333334</v>
      </c>
    </row>
    <row r="5" spans="2:16" ht="15">
      <c r="B5" s="5">
        <v>3</v>
      </c>
      <c r="C5" s="67">
        <v>2994</v>
      </c>
      <c r="D5" s="68" t="s">
        <v>64</v>
      </c>
      <c r="E5" s="28" t="s">
        <v>18</v>
      </c>
      <c r="F5" s="27"/>
      <c r="G5" s="5">
        <v>174</v>
      </c>
      <c r="H5" s="5">
        <v>196</v>
      </c>
      <c r="I5" s="5">
        <v>160</v>
      </c>
      <c r="J5" s="5">
        <v>213</v>
      </c>
      <c r="K5" s="5">
        <v>151</v>
      </c>
      <c r="L5" s="5">
        <v>164</v>
      </c>
      <c r="M5" s="8">
        <f t="shared" si="0"/>
        <v>1058</v>
      </c>
      <c r="N5" s="9">
        <f t="shared" si="1"/>
        <v>1058</v>
      </c>
      <c r="O5" s="9">
        <f t="shared" si="2"/>
        <v>529</v>
      </c>
      <c r="P5" s="10">
        <f t="shared" si="3"/>
        <v>176.33333333333334</v>
      </c>
    </row>
    <row r="6" spans="2:16" ht="15">
      <c r="B6" s="5">
        <v>4</v>
      </c>
      <c r="C6" s="67">
        <v>10032</v>
      </c>
      <c r="D6" s="68" t="s">
        <v>52</v>
      </c>
      <c r="E6" s="28" t="s">
        <v>18</v>
      </c>
      <c r="F6" s="27">
        <v>8</v>
      </c>
      <c r="G6" s="5">
        <v>129</v>
      </c>
      <c r="H6" s="5">
        <v>185</v>
      </c>
      <c r="I6" s="5">
        <v>183</v>
      </c>
      <c r="J6" s="5">
        <v>155</v>
      </c>
      <c r="K6" s="5">
        <v>170</v>
      </c>
      <c r="L6" s="5">
        <v>170</v>
      </c>
      <c r="M6" s="8">
        <f t="shared" si="0"/>
        <v>992</v>
      </c>
      <c r="N6" s="9">
        <f t="shared" si="1"/>
        <v>1040</v>
      </c>
      <c r="O6" s="9">
        <f t="shared" si="2"/>
        <v>520</v>
      </c>
      <c r="P6" s="10">
        <f t="shared" si="3"/>
        <v>165.33333333333334</v>
      </c>
    </row>
    <row r="7" spans="2:16" ht="15">
      <c r="B7" s="5">
        <v>5</v>
      </c>
      <c r="C7" s="67">
        <v>2017</v>
      </c>
      <c r="D7" s="68" t="s">
        <v>60</v>
      </c>
      <c r="E7" s="28" t="s">
        <v>18</v>
      </c>
      <c r="F7" s="27">
        <v>8</v>
      </c>
      <c r="G7" s="6">
        <v>160</v>
      </c>
      <c r="H7" s="6">
        <v>201</v>
      </c>
      <c r="I7" s="6">
        <v>140</v>
      </c>
      <c r="J7" s="6">
        <v>152</v>
      </c>
      <c r="K7" s="6">
        <v>161</v>
      </c>
      <c r="L7" s="6">
        <v>153</v>
      </c>
      <c r="M7" s="8">
        <f t="shared" si="0"/>
        <v>967</v>
      </c>
      <c r="N7" s="9">
        <f t="shared" si="1"/>
        <v>1015</v>
      </c>
      <c r="O7" s="9">
        <f t="shared" si="2"/>
        <v>507.5</v>
      </c>
      <c r="P7" s="10">
        <f t="shared" si="3"/>
        <v>161.16666666666666</v>
      </c>
    </row>
    <row r="8" spans="2:16" ht="15">
      <c r="B8" s="5">
        <v>6</v>
      </c>
      <c r="C8" s="67">
        <v>2919</v>
      </c>
      <c r="D8" s="68" t="s">
        <v>50</v>
      </c>
      <c r="E8" s="28" t="s">
        <v>18</v>
      </c>
      <c r="F8" s="27"/>
      <c r="G8" s="5">
        <v>173</v>
      </c>
      <c r="H8" s="5">
        <v>152</v>
      </c>
      <c r="I8" s="5">
        <v>163</v>
      </c>
      <c r="J8" s="5">
        <v>181</v>
      </c>
      <c r="K8" s="5">
        <v>191</v>
      </c>
      <c r="L8" s="5">
        <v>150</v>
      </c>
      <c r="M8" s="8">
        <f t="shared" si="0"/>
        <v>1010</v>
      </c>
      <c r="N8" s="9">
        <f t="shared" si="1"/>
        <v>1010</v>
      </c>
      <c r="O8" s="9">
        <f t="shared" si="2"/>
        <v>505</v>
      </c>
      <c r="P8" s="10">
        <f t="shared" si="3"/>
        <v>168.33333333333334</v>
      </c>
    </row>
    <row r="9" spans="2:16" ht="15">
      <c r="B9" s="5">
        <v>7</v>
      </c>
      <c r="C9" s="67">
        <v>168</v>
      </c>
      <c r="D9" s="68" t="s">
        <v>65</v>
      </c>
      <c r="E9" s="28" t="s">
        <v>18</v>
      </c>
      <c r="F9" s="27">
        <v>8</v>
      </c>
      <c r="G9" s="5">
        <v>133</v>
      </c>
      <c r="H9" s="5">
        <v>149</v>
      </c>
      <c r="I9" s="5">
        <v>145</v>
      </c>
      <c r="J9" s="5">
        <v>182</v>
      </c>
      <c r="K9" s="5">
        <v>191</v>
      </c>
      <c r="L9" s="5">
        <v>158</v>
      </c>
      <c r="M9" s="8">
        <f t="shared" si="0"/>
        <v>958</v>
      </c>
      <c r="N9" s="9">
        <f t="shared" si="1"/>
        <v>1006</v>
      </c>
      <c r="O9" s="9">
        <f t="shared" si="2"/>
        <v>503</v>
      </c>
      <c r="P9" s="10">
        <f t="shared" si="3"/>
        <v>159.66666666666666</v>
      </c>
    </row>
    <row r="10" spans="2:16" ht="15">
      <c r="B10" s="5">
        <v>8</v>
      </c>
      <c r="C10" s="67">
        <v>2242</v>
      </c>
      <c r="D10" s="68" t="s">
        <v>24</v>
      </c>
      <c r="E10" s="28" t="s">
        <v>18</v>
      </c>
      <c r="F10" s="27"/>
      <c r="G10" s="5">
        <v>144</v>
      </c>
      <c r="H10" s="5">
        <v>158</v>
      </c>
      <c r="I10" s="5">
        <v>159</v>
      </c>
      <c r="J10" s="5">
        <v>195</v>
      </c>
      <c r="K10" s="5">
        <v>138</v>
      </c>
      <c r="L10" s="5">
        <v>175</v>
      </c>
      <c r="M10" s="8">
        <f t="shared" si="0"/>
        <v>969</v>
      </c>
      <c r="N10" s="9">
        <f t="shared" si="1"/>
        <v>969</v>
      </c>
      <c r="O10" s="9">
        <f t="shared" si="2"/>
        <v>484.5</v>
      </c>
      <c r="P10" s="10">
        <f t="shared" si="3"/>
        <v>161.5</v>
      </c>
    </row>
    <row r="11" spans="2:16" ht="15">
      <c r="B11" s="5">
        <v>9</v>
      </c>
      <c r="C11" s="67">
        <v>3201</v>
      </c>
      <c r="D11" s="68" t="s">
        <v>54</v>
      </c>
      <c r="E11" s="28" t="s">
        <v>18</v>
      </c>
      <c r="F11" s="27"/>
      <c r="G11" s="5">
        <v>152</v>
      </c>
      <c r="H11" s="5">
        <v>163</v>
      </c>
      <c r="I11" s="5">
        <v>173</v>
      </c>
      <c r="J11" s="5">
        <v>156</v>
      </c>
      <c r="K11" s="5">
        <v>151</v>
      </c>
      <c r="L11" s="5">
        <v>140</v>
      </c>
      <c r="M11" s="8">
        <f t="shared" si="0"/>
        <v>935</v>
      </c>
      <c r="N11" s="9">
        <f t="shared" si="1"/>
        <v>935</v>
      </c>
      <c r="O11" s="9">
        <f t="shared" si="2"/>
        <v>467.5</v>
      </c>
      <c r="P11" s="10">
        <f t="shared" si="3"/>
        <v>155.83333333333334</v>
      </c>
    </row>
    <row r="12" spans="2:16" ht="15">
      <c r="B12" s="5">
        <v>10</v>
      </c>
      <c r="C12" s="67">
        <v>2050</v>
      </c>
      <c r="D12" s="68" t="s">
        <v>47</v>
      </c>
      <c r="E12" s="28" t="s">
        <v>18</v>
      </c>
      <c r="F12" s="27">
        <v>8</v>
      </c>
      <c r="G12" s="5">
        <v>156</v>
      </c>
      <c r="H12" s="5">
        <v>138</v>
      </c>
      <c r="I12" s="5">
        <v>122</v>
      </c>
      <c r="J12" s="5">
        <v>148</v>
      </c>
      <c r="K12" s="5">
        <v>178</v>
      </c>
      <c r="L12" s="5">
        <v>144</v>
      </c>
      <c r="M12" s="8">
        <f t="shared" si="0"/>
        <v>886</v>
      </c>
      <c r="N12" s="9">
        <f t="shared" si="1"/>
        <v>934</v>
      </c>
      <c r="O12" s="9">
        <f t="shared" si="2"/>
        <v>467</v>
      </c>
      <c r="P12" s="10">
        <f t="shared" si="3"/>
        <v>147.66666666666666</v>
      </c>
    </row>
    <row r="13" spans="2:16" ht="15">
      <c r="B13" s="5">
        <v>11</v>
      </c>
      <c r="C13" s="67">
        <v>2999</v>
      </c>
      <c r="D13" s="68" t="s">
        <v>62</v>
      </c>
      <c r="E13" s="28" t="s">
        <v>18</v>
      </c>
      <c r="F13" s="27">
        <v>8</v>
      </c>
      <c r="G13" s="6">
        <v>143</v>
      </c>
      <c r="H13" s="6">
        <v>141</v>
      </c>
      <c r="I13" s="6">
        <v>147</v>
      </c>
      <c r="J13" s="6">
        <v>122</v>
      </c>
      <c r="K13" s="6">
        <v>175</v>
      </c>
      <c r="L13" s="6">
        <v>154</v>
      </c>
      <c r="M13" s="8">
        <f t="shared" si="0"/>
        <v>882</v>
      </c>
      <c r="N13" s="9">
        <f t="shared" si="1"/>
        <v>930</v>
      </c>
      <c r="O13" s="9">
        <f t="shared" si="2"/>
        <v>465</v>
      </c>
      <c r="P13" s="10">
        <f t="shared" si="3"/>
        <v>147</v>
      </c>
    </row>
    <row r="14" spans="2:16" ht="15">
      <c r="B14" s="5">
        <v>12</v>
      </c>
      <c r="C14" s="67">
        <v>3035</v>
      </c>
      <c r="D14" s="68" t="s">
        <v>51</v>
      </c>
      <c r="E14" s="28" t="s">
        <v>18</v>
      </c>
      <c r="F14" s="27"/>
      <c r="G14" s="6">
        <v>137</v>
      </c>
      <c r="H14" s="6">
        <v>157</v>
      </c>
      <c r="I14" s="6">
        <v>173</v>
      </c>
      <c r="J14" s="6">
        <v>160</v>
      </c>
      <c r="K14" s="6">
        <v>159</v>
      </c>
      <c r="L14" s="6">
        <v>131</v>
      </c>
      <c r="M14" s="8">
        <f t="shared" si="0"/>
        <v>917</v>
      </c>
      <c r="N14" s="9">
        <f t="shared" si="1"/>
        <v>917</v>
      </c>
      <c r="O14" s="9">
        <f t="shared" si="2"/>
        <v>458.5</v>
      </c>
      <c r="P14" s="10">
        <f t="shared" si="3"/>
        <v>152.83333333333334</v>
      </c>
    </row>
    <row r="15" spans="2:16" ht="15">
      <c r="B15" s="5">
        <v>13</v>
      </c>
      <c r="C15" s="67">
        <v>3195</v>
      </c>
      <c r="D15" s="68" t="s">
        <v>63</v>
      </c>
      <c r="E15" s="28" t="s">
        <v>18</v>
      </c>
      <c r="F15" s="27"/>
      <c r="G15" s="6">
        <v>164</v>
      </c>
      <c r="H15" s="6">
        <v>108</v>
      </c>
      <c r="I15" s="6">
        <v>125</v>
      </c>
      <c r="J15" s="6">
        <v>165</v>
      </c>
      <c r="K15" s="6">
        <v>149</v>
      </c>
      <c r="L15" s="6">
        <v>169</v>
      </c>
      <c r="M15" s="8">
        <f t="shared" si="0"/>
        <v>880</v>
      </c>
      <c r="N15" s="9">
        <f t="shared" si="1"/>
        <v>880</v>
      </c>
      <c r="O15" s="9">
        <f t="shared" si="2"/>
        <v>440</v>
      </c>
      <c r="P15" s="10">
        <f t="shared" si="3"/>
        <v>146.66666666666666</v>
      </c>
    </row>
    <row r="16" spans="2:16" ht="15">
      <c r="B16" s="5">
        <v>14</v>
      </c>
      <c r="C16" s="67">
        <v>3198</v>
      </c>
      <c r="D16" s="68" t="s">
        <v>53</v>
      </c>
      <c r="E16" s="28" t="s">
        <v>18</v>
      </c>
      <c r="F16" s="27"/>
      <c r="G16" s="6">
        <v>122</v>
      </c>
      <c r="H16" s="6">
        <v>140</v>
      </c>
      <c r="I16" s="6">
        <v>156</v>
      </c>
      <c r="J16" s="6">
        <v>153</v>
      </c>
      <c r="K16" s="6">
        <v>169</v>
      </c>
      <c r="L16" s="6">
        <v>128</v>
      </c>
      <c r="M16" s="8">
        <f t="shared" si="0"/>
        <v>868</v>
      </c>
      <c r="N16" s="9">
        <f t="shared" si="1"/>
        <v>868</v>
      </c>
      <c r="O16" s="9">
        <f t="shared" si="2"/>
        <v>434</v>
      </c>
      <c r="P16" s="10">
        <f t="shared" si="3"/>
        <v>144.66666666666666</v>
      </c>
    </row>
    <row r="17" spans="2:16" ht="15">
      <c r="B17" s="5">
        <v>15</v>
      </c>
      <c r="C17" s="69">
        <v>1461</v>
      </c>
      <c r="D17" s="70" t="s">
        <v>44</v>
      </c>
      <c r="E17" s="28" t="s">
        <v>26</v>
      </c>
      <c r="F17" s="27"/>
      <c r="G17" s="5">
        <v>141</v>
      </c>
      <c r="H17" s="5">
        <v>170</v>
      </c>
      <c r="I17" s="5">
        <v>187</v>
      </c>
      <c r="J17" s="5">
        <v>164</v>
      </c>
      <c r="K17" s="5">
        <v>239</v>
      </c>
      <c r="L17" s="5">
        <v>269</v>
      </c>
      <c r="M17" s="8">
        <f t="shared" si="0"/>
        <v>1170</v>
      </c>
      <c r="N17" s="9">
        <f t="shared" si="1"/>
        <v>1170</v>
      </c>
      <c r="O17" s="9">
        <f t="shared" si="2"/>
        <v>585</v>
      </c>
      <c r="P17" s="10">
        <f t="shared" si="3"/>
        <v>195</v>
      </c>
    </row>
    <row r="18" spans="2:16" ht="15">
      <c r="B18" s="5">
        <v>16</v>
      </c>
      <c r="C18" s="69">
        <v>194</v>
      </c>
      <c r="D18" s="70" t="s">
        <v>112</v>
      </c>
      <c r="E18" s="28" t="s">
        <v>26</v>
      </c>
      <c r="F18" s="27"/>
      <c r="G18" s="5">
        <v>201</v>
      </c>
      <c r="H18" s="5">
        <v>184</v>
      </c>
      <c r="I18" s="5">
        <v>205</v>
      </c>
      <c r="J18" s="5">
        <v>182</v>
      </c>
      <c r="K18" s="5">
        <v>202</v>
      </c>
      <c r="L18" s="5">
        <v>181</v>
      </c>
      <c r="M18" s="8">
        <f t="shared" si="0"/>
        <v>1155</v>
      </c>
      <c r="N18" s="9">
        <f t="shared" si="1"/>
        <v>1155</v>
      </c>
      <c r="O18" s="9">
        <f t="shared" si="2"/>
        <v>577.5</v>
      </c>
      <c r="P18" s="10">
        <f t="shared" si="3"/>
        <v>192.5</v>
      </c>
    </row>
    <row r="19" spans="2:16" ht="15">
      <c r="B19" s="5">
        <v>17</v>
      </c>
      <c r="C19" s="69">
        <v>2121</v>
      </c>
      <c r="D19" s="70" t="s">
        <v>59</v>
      </c>
      <c r="E19" s="28" t="s">
        <v>26</v>
      </c>
      <c r="F19" s="27">
        <v>8</v>
      </c>
      <c r="G19" s="5">
        <v>232</v>
      </c>
      <c r="H19" s="5">
        <v>174</v>
      </c>
      <c r="I19" s="5">
        <v>150</v>
      </c>
      <c r="J19" s="5">
        <v>151</v>
      </c>
      <c r="K19" s="5">
        <v>172</v>
      </c>
      <c r="L19" s="5">
        <v>176</v>
      </c>
      <c r="M19" s="8">
        <f t="shared" si="0"/>
        <v>1055</v>
      </c>
      <c r="N19" s="9">
        <f t="shared" si="1"/>
        <v>1103</v>
      </c>
      <c r="O19" s="9">
        <f t="shared" si="2"/>
        <v>551.5</v>
      </c>
      <c r="P19" s="10">
        <f t="shared" si="3"/>
        <v>175.83333333333334</v>
      </c>
    </row>
    <row r="20" spans="2:16" ht="15">
      <c r="B20" s="5">
        <v>18</v>
      </c>
      <c r="C20" s="69">
        <v>1224</v>
      </c>
      <c r="D20" s="70" t="s">
        <v>45</v>
      </c>
      <c r="E20" s="28" t="s">
        <v>26</v>
      </c>
      <c r="F20" s="27"/>
      <c r="G20" s="5">
        <v>169</v>
      </c>
      <c r="H20" s="5">
        <v>175</v>
      </c>
      <c r="I20" s="5">
        <v>137</v>
      </c>
      <c r="J20" s="5">
        <v>200</v>
      </c>
      <c r="K20" s="5">
        <v>213</v>
      </c>
      <c r="L20" s="5">
        <v>194</v>
      </c>
      <c r="M20" s="8">
        <f t="shared" si="0"/>
        <v>1088</v>
      </c>
      <c r="N20" s="9">
        <f t="shared" si="1"/>
        <v>1088</v>
      </c>
      <c r="O20" s="9">
        <f t="shared" si="2"/>
        <v>544</v>
      </c>
      <c r="P20" s="10">
        <f t="shared" si="3"/>
        <v>181.33333333333334</v>
      </c>
    </row>
    <row r="21" spans="2:16" ht="15">
      <c r="B21" s="5">
        <v>19</v>
      </c>
      <c r="C21" s="69">
        <v>203</v>
      </c>
      <c r="D21" s="70" t="s">
        <v>35</v>
      </c>
      <c r="E21" s="28" t="s">
        <v>26</v>
      </c>
      <c r="F21" s="27"/>
      <c r="G21" s="5">
        <v>172</v>
      </c>
      <c r="H21" s="5">
        <v>195</v>
      </c>
      <c r="I21" s="5">
        <v>201</v>
      </c>
      <c r="J21" s="5">
        <v>146</v>
      </c>
      <c r="K21" s="5">
        <v>213</v>
      </c>
      <c r="L21" s="5">
        <v>160</v>
      </c>
      <c r="M21" s="8">
        <f t="shared" si="0"/>
        <v>1087</v>
      </c>
      <c r="N21" s="9">
        <f t="shared" si="1"/>
        <v>1087</v>
      </c>
      <c r="O21" s="9">
        <f t="shared" si="2"/>
        <v>543.5</v>
      </c>
      <c r="P21" s="10">
        <f t="shared" si="3"/>
        <v>181.16666666666666</v>
      </c>
    </row>
    <row r="22" spans="2:16" ht="15">
      <c r="B22" s="5">
        <v>20</v>
      </c>
      <c r="C22" s="69">
        <v>2051</v>
      </c>
      <c r="D22" s="70" t="s">
        <v>48</v>
      </c>
      <c r="E22" s="28" t="s">
        <v>26</v>
      </c>
      <c r="F22" s="27"/>
      <c r="G22" s="5">
        <v>173</v>
      </c>
      <c r="H22" s="5">
        <v>136</v>
      </c>
      <c r="I22" s="5">
        <v>246</v>
      </c>
      <c r="J22" s="5">
        <v>173</v>
      </c>
      <c r="K22" s="5">
        <v>157</v>
      </c>
      <c r="L22" s="5">
        <v>201</v>
      </c>
      <c r="M22" s="8">
        <f t="shared" si="0"/>
        <v>1086</v>
      </c>
      <c r="N22" s="9">
        <f t="shared" si="1"/>
        <v>1086</v>
      </c>
      <c r="O22" s="9">
        <f t="shared" si="2"/>
        <v>543</v>
      </c>
      <c r="P22" s="10">
        <f t="shared" si="3"/>
        <v>181</v>
      </c>
    </row>
    <row r="23" spans="2:16" ht="15">
      <c r="B23" s="5">
        <v>21</v>
      </c>
      <c r="C23" s="69">
        <v>2022</v>
      </c>
      <c r="D23" s="70" t="s">
        <v>38</v>
      </c>
      <c r="E23" s="28" t="s">
        <v>26</v>
      </c>
      <c r="F23" s="27">
        <v>8</v>
      </c>
      <c r="G23" s="5">
        <v>178</v>
      </c>
      <c r="H23" s="5">
        <v>172</v>
      </c>
      <c r="I23" s="5">
        <v>214</v>
      </c>
      <c r="J23" s="5">
        <v>122</v>
      </c>
      <c r="K23" s="5">
        <v>178</v>
      </c>
      <c r="L23" s="5">
        <v>166</v>
      </c>
      <c r="M23" s="8">
        <f t="shared" si="0"/>
        <v>1030</v>
      </c>
      <c r="N23" s="9">
        <f t="shared" si="1"/>
        <v>1078</v>
      </c>
      <c r="O23" s="9">
        <f t="shared" si="2"/>
        <v>539</v>
      </c>
      <c r="P23" s="10">
        <f t="shared" si="3"/>
        <v>171.66666666666666</v>
      </c>
    </row>
    <row r="24" spans="2:16" ht="15">
      <c r="B24" s="5">
        <v>22</v>
      </c>
      <c r="C24" s="69">
        <v>169</v>
      </c>
      <c r="D24" s="70" t="s">
        <v>29</v>
      </c>
      <c r="E24" s="28" t="s">
        <v>26</v>
      </c>
      <c r="F24" s="27"/>
      <c r="G24" s="5">
        <v>174</v>
      </c>
      <c r="H24" s="5">
        <v>181</v>
      </c>
      <c r="I24" s="5">
        <v>170</v>
      </c>
      <c r="J24" s="5">
        <v>211</v>
      </c>
      <c r="K24" s="5">
        <v>190</v>
      </c>
      <c r="L24" s="5">
        <v>151</v>
      </c>
      <c r="M24" s="8">
        <f t="shared" si="0"/>
        <v>1077</v>
      </c>
      <c r="N24" s="9">
        <f t="shared" si="1"/>
        <v>1077</v>
      </c>
      <c r="O24" s="9">
        <f t="shared" si="2"/>
        <v>538.5</v>
      </c>
      <c r="P24" s="10">
        <f t="shared" si="3"/>
        <v>179.5</v>
      </c>
    </row>
    <row r="25" spans="2:16" ht="15">
      <c r="B25" s="5">
        <v>23</v>
      </c>
      <c r="C25" s="69">
        <v>2993</v>
      </c>
      <c r="D25" s="70" t="s">
        <v>49</v>
      </c>
      <c r="E25" s="28" t="s">
        <v>26</v>
      </c>
      <c r="F25" s="27">
        <v>8</v>
      </c>
      <c r="G25" s="6">
        <v>174</v>
      </c>
      <c r="H25" s="6">
        <v>134</v>
      </c>
      <c r="I25" s="6">
        <v>178</v>
      </c>
      <c r="J25" s="6">
        <v>153</v>
      </c>
      <c r="K25" s="6">
        <v>213</v>
      </c>
      <c r="L25" s="6">
        <v>176</v>
      </c>
      <c r="M25" s="8">
        <f t="shared" si="0"/>
        <v>1028</v>
      </c>
      <c r="N25" s="9">
        <f t="shared" si="1"/>
        <v>1076</v>
      </c>
      <c r="O25" s="9">
        <f t="shared" si="2"/>
        <v>538</v>
      </c>
      <c r="P25" s="10">
        <f t="shared" si="3"/>
        <v>171.33333333333334</v>
      </c>
    </row>
    <row r="26" spans="2:16" ht="15">
      <c r="B26" s="5">
        <v>24</v>
      </c>
      <c r="C26" s="69">
        <v>204</v>
      </c>
      <c r="D26" s="70" t="s">
        <v>36</v>
      </c>
      <c r="E26" s="28" t="s">
        <v>26</v>
      </c>
      <c r="F26" s="27">
        <v>8</v>
      </c>
      <c r="G26" s="5">
        <v>146</v>
      </c>
      <c r="H26" s="5">
        <v>181</v>
      </c>
      <c r="I26" s="5">
        <v>171</v>
      </c>
      <c r="J26" s="5">
        <v>162</v>
      </c>
      <c r="K26" s="5">
        <v>192</v>
      </c>
      <c r="L26" s="5">
        <v>175</v>
      </c>
      <c r="M26" s="8">
        <f t="shared" si="0"/>
        <v>1027</v>
      </c>
      <c r="N26" s="9">
        <f t="shared" si="1"/>
        <v>1075</v>
      </c>
      <c r="O26" s="9">
        <f t="shared" si="2"/>
        <v>537.5</v>
      </c>
      <c r="P26" s="10">
        <f t="shared" si="3"/>
        <v>171.16666666666666</v>
      </c>
    </row>
    <row r="27" spans="2:16" ht="15">
      <c r="B27" s="5">
        <v>25</v>
      </c>
      <c r="C27" s="69">
        <v>2627</v>
      </c>
      <c r="D27" s="70" t="s">
        <v>56</v>
      </c>
      <c r="E27" s="28" t="s">
        <v>26</v>
      </c>
      <c r="F27" s="27"/>
      <c r="G27" s="5">
        <v>156</v>
      </c>
      <c r="H27" s="5">
        <v>232</v>
      </c>
      <c r="I27" s="5">
        <v>184</v>
      </c>
      <c r="J27" s="5">
        <v>144</v>
      </c>
      <c r="K27" s="5">
        <v>178</v>
      </c>
      <c r="L27" s="5">
        <v>154</v>
      </c>
      <c r="M27" s="8">
        <f t="shared" si="0"/>
        <v>1048</v>
      </c>
      <c r="N27" s="9">
        <f t="shared" si="1"/>
        <v>1048</v>
      </c>
      <c r="O27" s="9">
        <f t="shared" si="2"/>
        <v>524</v>
      </c>
      <c r="P27" s="10">
        <f t="shared" si="3"/>
        <v>174.66666666666666</v>
      </c>
    </row>
    <row r="28" spans="2:16" ht="15">
      <c r="B28" s="5">
        <v>26</v>
      </c>
      <c r="C28" s="69">
        <v>1538</v>
      </c>
      <c r="D28" s="70" t="s">
        <v>40</v>
      </c>
      <c r="E28" s="28" t="s">
        <v>26</v>
      </c>
      <c r="F28" s="27"/>
      <c r="G28" s="6">
        <v>171</v>
      </c>
      <c r="H28" s="6">
        <v>176</v>
      </c>
      <c r="I28" s="6">
        <v>168</v>
      </c>
      <c r="J28" s="6">
        <v>174</v>
      </c>
      <c r="K28" s="6">
        <v>146</v>
      </c>
      <c r="L28" s="6">
        <v>191</v>
      </c>
      <c r="M28" s="8">
        <f t="shared" si="0"/>
        <v>1026</v>
      </c>
      <c r="N28" s="9">
        <f t="shared" si="1"/>
        <v>1026</v>
      </c>
      <c r="O28" s="9">
        <f t="shared" si="2"/>
        <v>513</v>
      </c>
      <c r="P28" s="10">
        <f t="shared" si="3"/>
        <v>171</v>
      </c>
    </row>
    <row r="29" spans="2:16" ht="15">
      <c r="B29" s="5">
        <v>27</v>
      </c>
      <c r="C29" s="69">
        <v>2023</v>
      </c>
      <c r="D29" s="70" t="s">
        <v>37</v>
      </c>
      <c r="E29" s="28" t="s">
        <v>26</v>
      </c>
      <c r="F29" s="27"/>
      <c r="G29" s="5">
        <v>154</v>
      </c>
      <c r="H29" s="5">
        <v>190</v>
      </c>
      <c r="I29" s="5">
        <v>142</v>
      </c>
      <c r="J29" s="5">
        <v>159</v>
      </c>
      <c r="K29" s="5">
        <v>189</v>
      </c>
      <c r="L29" s="5">
        <v>180</v>
      </c>
      <c r="M29" s="8">
        <f t="shared" si="0"/>
        <v>1014</v>
      </c>
      <c r="N29" s="9">
        <f t="shared" si="1"/>
        <v>1014</v>
      </c>
      <c r="O29" s="9">
        <f t="shared" si="2"/>
        <v>507</v>
      </c>
      <c r="P29" s="10">
        <f t="shared" si="3"/>
        <v>169</v>
      </c>
    </row>
    <row r="30" spans="2:16" ht="15">
      <c r="B30" s="5">
        <v>28</v>
      </c>
      <c r="C30" s="69">
        <v>2617</v>
      </c>
      <c r="D30" s="70" t="s">
        <v>61</v>
      </c>
      <c r="E30" s="28" t="s">
        <v>26</v>
      </c>
      <c r="F30" s="27"/>
      <c r="G30" s="5">
        <v>192</v>
      </c>
      <c r="H30" s="5">
        <v>179</v>
      </c>
      <c r="I30" s="5">
        <v>158</v>
      </c>
      <c r="J30" s="5">
        <v>147</v>
      </c>
      <c r="K30" s="5">
        <v>150</v>
      </c>
      <c r="L30" s="5">
        <v>183</v>
      </c>
      <c r="M30" s="8">
        <f t="shared" si="0"/>
        <v>1009</v>
      </c>
      <c r="N30" s="9">
        <f t="shared" si="1"/>
        <v>1009</v>
      </c>
      <c r="O30" s="9">
        <f t="shared" si="2"/>
        <v>504.5</v>
      </c>
      <c r="P30" s="10">
        <f t="shared" si="3"/>
        <v>168.16666666666666</v>
      </c>
    </row>
    <row r="31" spans="2:16" ht="15">
      <c r="B31" s="5">
        <v>29</v>
      </c>
      <c r="C31" s="69">
        <v>2331</v>
      </c>
      <c r="D31" s="70" t="s">
        <v>58</v>
      </c>
      <c r="E31" s="28" t="s">
        <v>26</v>
      </c>
      <c r="F31" s="27"/>
      <c r="G31" s="5">
        <v>151</v>
      </c>
      <c r="H31" s="5">
        <v>151</v>
      </c>
      <c r="I31" s="5">
        <v>173</v>
      </c>
      <c r="J31" s="5">
        <v>133</v>
      </c>
      <c r="K31" s="5">
        <v>202</v>
      </c>
      <c r="L31" s="5">
        <v>166</v>
      </c>
      <c r="M31" s="8">
        <f t="shared" si="0"/>
        <v>976</v>
      </c>
      <c r="N31" s="9">
        <f t="shared" si="1"/>
        <v>976</v>
      </c>
      <c r="O31" s="9">
        <f t="shared" si="2"/>
        <v>488</v>
      </c>
      <c r="P31" s="10">
        <f t="shared" si="3"/>
        <v>162.66666666666666</v>
      </c>
    </row>
    <row r="32" spans="2:16" ht="15">
      <c r="B32" s="5">
        <v>30</v>
      </c>
      <c r="C32" s="69">
        <v>1854</v>
      </c>
      <c r="D32" s="70" t="s">
        <v>57</v>
      </c>
      <c r="E32" s="28" t="s">
        <v>26</v>
      </c>
      <c r="F32" s="27"/>
      <c r="G32" s="5">
        <v>181</v>
      </c>
      <c r="H32" s="5">
        <v>195</v>
      </c>
      <c r="I32" s="5">
        <v>119</v>
      </c>
      <c r="J32" s="5">
        <v>159</v>
      </c>
      <c r="K32" s="5">
        <v>138</v>
      </c>
      <c r="L32" s="5">
        <v>175</v>
      </c>
      <c r="M32" s="8">
        <f t="shared" si="0"/>
        <v>967</v>
      </c>
      <c r="N32" s="9">
        <f t="shared" si="1"/>
        <v>967</v>
      </c>
      <c r="O32" s="9">
        <f t="shared" si="2"/>
        <v>483.5</v>
      </c>
      <c r="P32" s="10">
        <f t="shared" si="3"/>
        <v>161.16666666666666</v>
      </c>
    </row>
    <row r="33" spans="2:16" ht="15">
      <c r="B33" s="5">
        <v>31</v>
      </c>
      <c r="C33" s="69">
        <v>1756</v>
      </c>
      <c r="D33" s="70" t="s">
        <v>41</v>
      </c>
      <c r="E33" s="28" t="s">
        <v>26</v>
      </c>
      <c r="F33" s="27"/>
      <c r="G33" s="5">
        <v>161</v>
      </c>
      <c r="H33" s="5">
        <v>152</v>
      </c>
      <c r="I33" s="5">
        <v>165</v>
      </c>
      <c r="J33" s="5">
        <v>134</v>
      </c>
      <c r="K33" s="5">
        <v>189</v>
      </c>
      <c r="L33" s="5">
        <v>152</v>
      </c>
      <c r="M33" s="8">
        <f t="shared" si="0"/>
        <v>953</v>
      </c>
      <c r="N33" s="9">
        <f t="shared" si="1"/>
        <v>953</v>
      </c>
      <c r="O33" s="9">
        <f t="shared" si="2"/>
        <v>476.5</v>
      </c>
      <c r="P33" s="10">
        <f t="shared" si="3"/>
        <v>158.83333333333334</v>
      </c>
    </row>
    <row r="34" spans="2:16" ht="15">
      <c r="B34" s="5">
        <v>32</v>
      </c>
      <c r="C34" s="69">
        <v>2120</v>
      </c>
      <c r="D34" s="70" t="s">
        <v>43</v>
      </c>
      <c r="E34" s="28" t="s">
        <v>26</v>
      </c>
      <c r="F34" s="27"/>
      <c r="G34" s="5">
        <v>161</v>
      </c>
      <c r="H34" s="5">
        <v>156</v>
      </c>
      <c r="I34" s="5">
        <v>183</v>
      </c>
      <c r="J34" s="5">
        <v>141</v>
      </c>
      <c r="K34" s="5">
        <v>154</v>
      </c>
      <c r="L34" s="5">
        <v>141</v>
      </c>
      <c r="M34" s="8">
        <f t="shared" si="0"/>
        <v>936</v>
      </c>
      <c r="N34" s="9">
        <f t="shared" si="1"/>
        <v>936</v>
      </c>
      <c r="O34" s="9">
        <f t="shared" si="2"/>
        <v>468</v>
      </c>
      <c r="P34" s="10">
        <f t="shared" si="3"/>
        <v>156</v>
      </c>
    </row>
    <row r="35" spans="2:16" ht="15">
      <c r="B35" s="5">
        <v>33</v>
      </c>
      <c r="C35" s="69">
        <v>2248</v>
      </c>
      <c r="D35" s="70" t="s">
        <v>46</v>
      </c>
      <c r="E35" s="28" t="s">
        <v>26</v>
      </c>
      <c r="F35" s="27"/>
      <c r="G35" s="5">
        <v>184</v>
      </c>
      <c r="H35" s="5">
        <v>185</v>
      </c>
      <c r="I35" s="5">
        <v>141</v>
      </c>
      <c r="J35" s="5">
        <v>222</v>
      </c>
      <c r="K35" s="5">
        <v>110</v>
      </c>
      <c r="L35" s="5">
        <v>27</v>
      </c>
      <c r="M35" s="8">
        <f t="shared" si="0"/>
        <v>869</v>
      </c>
      <c r="N35" s="9">
        <f t="shared" si="1"/>
        <v>869</v>
      </c>
      <c r="O35" s="9">
        <f t="shared" si="2"/>
        <v>434.5</v>
      </c>
      <c r="P35" s="10">
        <f t="shared" si="3"/>
        <v>144.83333333333334</v>
      </c>
    </row>
    <row r="36" spans="2:16" ht="15">
      <c r="B36" s="5">
        <v>34</v>
      </c>
      <c r="C36" s="5"/>
      <c r="D36" s="23"/>
      <c r="E36" s="28"/>
      <c r="F36" s="27"/>
      <c r="G36" s="5"/>
      <c r="H36" s="5"/>
      <c r="I36" s="5"/>
      <c r="J36" s="5"/>
      <c r="K36" s="5"/>
      <c r="L36" s="5"/>
      <c r="M36" s="8">
        <f aca="true" t="shared" si="4" ref="M36:M52">SUM(G36+H36+I36+J36+K36+L36)</f>
        <v>0</v>
      </c>
      <c r="N36" s="9">
        <f aca="true" t="shared" si="5" ref="N36:N52">SUM(G36:L36)+(F36*6)</f>
        <v>0</v>
      </c>
      <c r="O36" s="9">
        <f aca="true" t="shared" si="6" ref="O36:O52">N36/2</f>
        <v>0</v>
      </c>
      <c r="P36" s="10">
        <f aca="true" t="shared" si="7" ref="P36:P52">SUM(M36)/6</f>
        <v>0</v>
      </c>
    </row>
    <row r="37" spans="2:16" ht="15">
      <c r="B37" s="5">
        <v>35</v>
      </c>
      <c r="C37" s="5"/>
      <c r="D37" s="23"/>
      <c r="E37" s="28"/>
      <c r="F37" s="27"/>
      <c r="G37" s="5"/>
      <c r="H37" s="5"/>
      <c r="I37" s="5"/>
      <c r="J37" s="5"/>
      <c r="K37" s="5"/>
      <c r="L37" s="5"/>
      <c r="M37" s="8">
        <f t="shared" si="4"/>
        <v>0</v>
      </c>
      <c r="N37" s="9">
        <f t="shared" si="5"/>
        <v>0</v>
      </c>
      <c r="O37" s="9">
        <f t="shared" si="6"/>
        <v>0</v>
      </c>
      <c r="P37" s="10">
        <f t="shared" si="7"/>
        <v>0</v>
      </c>
    </row>
    <row r="38" spans="2:16" ht="15">
      <c r="B38" s="5">
        <v>36</v>
      </c>
      <c r="C38" s="5"/>
      <c r="D38" s="23"/>
      <c r="E38" s="28"/>
      <c r="F38" s="27"/>
      <c r="G38" s="5"/>
      <c r="H38" s="5"/>
      <c r="I38" s="5"/>
      <c r="J38" s="5"/>
      <c r="K38" s="5"/>
      <c r="L38" s="5"/>
      <c r="M38" s="8">
        <f t="shared" si="4"/>
        <v>0</v>
      </c>
      <c r="N38" s="9">
        <f t="shared" si="5"/>
        <v>0</v>
      </c>
      <c r="O38" s="9">
        <f t="shared" si="6"/>
        <v>0</v>
      </c>
      <c r="P38" s="10">
        <f t="shared" si="7"/>
        <v>0</v>
      </c>
    </row>
    <row r="39" spans="2:16" ht="15">
      <c r="B39" s="5">
        <v>37</v>
      </c>
      <c r="C39" s="5"/>
      <c r="D39" s="23"/>
      <c r="E39" s="28"/>
      <c r="F39" s="27"/>
      <c r="G39" s="5"/>
      <c r="H39" s="5"/>
      <c r="I39" s="5"/>
      <c r="J39" s="5"/>
      <c r="K39" s="5"/>
      <c r="L39" s="5"/>
      <c r="M39" s="8">
        <f t="shared" si="4"/>
        <v>0</v>
      </c>
      <c r="N39" s="9">
        <f t="shared" si="5"/>
        <v>0</v>
      </c>
      <c r="O39" s="9">
        <f t="shared" si="6"/>
        <v>0</v>
      </c>
      <c r="P39" s="10">
        <f t="shared" si="7"/>
        <v>0</v>
      </c>
    </row>
    <row r="40" spans="2:16" ht="15">
      <c r="B40" s="5">
        <v>38</v>
      </c>
      <c r="C40" s="5"/>
      <c r="D40" s="23"/>
      <c r="E40" s="28"/>
      <c r="F40" s="27"/>
      <c r="G40" s="5"/>
      <c r="H40" s="5"/>
      <c r="I40" s="5"/>
      <c r="J40" s="5"/>
      <c r="K40" s="5"/>
      <c r="L40" s="5"/>
      <c r="M40" s="8">
        <f t="shared" si="4"/>
        <v>0</v>
      </c>
      <c r="N40" s="9">
        <f t="shared" si="5"/>
        <v>0</v>
      </c>
      <c r="O40" s="9">
        <f t="shared" si="6"/>
        <v>0</v>
      </c>
      <c r="P40" s="10">
        <f t="shared" si="7"/>
        <v>0</v>
      </c>
    </row>
    <row r="41" spans="2:16" ht="15">
      <c r="B41" s="5">
        <v>39</v>
      </c>
      <c r="C41" s="5"/>
      <c r="D41" s="23"/>
      <c r="E41" s="28"/>
      <c r="F41" s="27"/>
      <c r="G41" s="5"/>
      <c r="H41" s="5"/>
      <c r="I41" s="5"/>
      <c r="J41" s="5"/>
      <c r="K41" s="5"/>
      <c r="L41" s="5"/>
      <c r="M41" s="8">
        <f t="shared" si="4"/>
        <v>0</v>
      </c>
      <c r="N41" s="9">
        <f t="shared" si="5"/>
        <v>0</v>
      </c>
      <c r="O41" s="9">
        <f t="shared" si="6"/>
        <v>0</v>
      </c>
      <c r="P41" s="10">
        <f t="shared" si="7"/>
        <v>0</v>
      </c>
    </row>
    <row r="42" spans="2:16" ht="15">
      <c r="B42" s="5">
        <v>40</v>
      </c>
      <c r="C42" s="5"/>
      <c r="D42" s="23"/>
      <c r="E42" s="28"/>
      <c r="F42" s="27"/>
      <c r="G42" s="5"/>
      <c r="H42" s="5"/>
      <c r="I42" s="5"/>
      <c r="J42" s="5"/>
      <c r="K42" s="5"/>
      <c r="L42" s="5"/>
      <c r="M42" s="8">
        <f t="shared" si="4"/>
        <v>0</v>
      </c>
      <c r="N42" s="9">
        <f t="shared" si="5"/>
        <v>0</v>
      </c>
      <c r="O42" s="9">
        <f t="shared" si="6"/>
        <v>0</v>
      </c>
      <c r="P42" s="10">
        <f t="shared" si="7"/>
        <v>0</v>
      </c>
    </row>
    <row r="43" spans="2:16" ht="15">
      <c r="B43" s="5">
        <v>41</v>
      </c>
      <c r="C43" s="5"/>
      <c r="D43" s="23"/>
      <c r="E43" s="28"/>
      <c r="F43" s="27"/>
      <c r="G43" s="5"/>
      <c r="H43" s="5"/>
      <c r="I43" s="5"/>
      <c r="J43" s="5"/>
      <c r="K43" s="5"/>
      <c r="L43" s="5"/>
      <c r="M43" s="8">
        <f t="shared" si="4"/>
        <v>0</v>
      </c>
      <c r="N43" s="9">
        <f t="shared" si="5"/>
        <v>0</v>
      </c>
      <c r="O43" s="9">
        <f t="shared" si="6"/>
        <v>0</v>
      </c>
      <c r="P43" s="10">
        <f t="shared" si="7"/>
        <v>0</v>
      </c>
    </row>
    <row r="44" spans="2:16" ht="15">
      <c r="B44" s="5">
        <v>42</v>
      </c>
      <c r="C44" s="5"/>
      <c r="D44" s="23"/>
      <c r="E44" s="28"/>
      <c r="F44" s="27"/>
      <c r="G44" s="5"/>
      <c r="H44" s="5"/>
      <c r="I44" s="5"/>
      <c r="J44" s="5"/>
      <c r="K44" s="5"/>
      <c r="L44" s="5"/>
      <c r="M44" s="8">
        <f t="shared" si="4"/>
        <v>0</v>
      </c>
      <c r="N44" s="9">
        <f t="shared" si="5"/>
        <v>0</v>
      </c>
      <c r="O44" s="9">
        <f t="shared" si="6"/>
        <v>0</v>
      </c>
      <c r="P44" s="10">
        <f t="shared" si="7"/>
        <v>0</v>
      </c>
    </row>
    <row r="45" spans="2:16" ht="15">
      <c r="B45" s="5">
        <v>43</v>
      </c>
      <c r="C45" s="5"/>
      <c r="D45" s="23"/>
      <c r="E45" s="28"/>
      <c r="F45" s="27"/>
      <c r="G45" s="5"/>
      <c r="H45" s="5"/>
      <c r="I45" s="5"/>
      <c r="J45" s="5"/>
      <c r="K45" s="5"/>
      <c r="L45" s="5"/>
      <c r="M45" s="8">
        <f t="shared" si="4"/>
        <v>0</v>
      </c>
      <c r="N45" s="9">
        <f t="shared" si="5"/>
        <v>0</v>
      </c>
      <c r="O45" s="9">
        <f t="shared" si="6"/>
        <v>0</v>
      </c>
      <c r="P45" s="10">
        <f t="shared" si="7"/>
        <v>0</v>
      </c>
    </row>
    <row r="46" spans="2:16" ht="15">
      <c r="B46" s="5">
        <v>44</v>
      </c>
      <c r="C46" s="5"/>
      <c r="D46" s="23"/>
      <c r="E46" s="28"/>
      <c r="F46" s="27"/>
      <c r="G46" s="5"/>
      <c r="H46" s="5"/>
      <c r="I46" s="5"/>
      <c r="J46" s="5"/>
      <c r="K46" s="5"/>
      <c r="L46" s="5"/>
      <c r="M46" s="8">
        <f t="shared" si="4"/>
        <v>0</v>
      </c>
      <c r="N46" s="9">
        <f t="shared" si="5"/>
        <v>0</v>
      </c>
      <c r="O46" s="9">
        <f t="shared" si="6"/>
        <v>0</v>
      </c>
      <c r="P46" s="10">
        <f t="shared" si="7"/>
        <v>0</v>
      </c>
    </row>
    <row r="47" spans="2:16" ht="15">
      <c r="B47" s="5">
        <v>45</v>
      </c>
      <c r="C47" s="5"/>
      <c r="D47" s="23"/>
      <c r="E47" s="28"/>
      <c r="F47" s="27"/>
      <c r="G47" s="5"/>
      <c r="H47" s="5"/>
      <c r="I47" s="5"/>
      <c r="J47" s="5"/>
      <c r="K47" s="5"/>
      <c r="L47" s="5"/>
      <c r="M47" s="8">
        <f t="shared" si="4"/>
        <v>0</v>
      </c>
      <c r="N47" s="9">
        <f t="shared" si="5"/>
        <v>0</v>
      </c>
      <c r="O47" s="9">
        <f t="shared" si="6"/>
        <v>0</v>
      </c>
      <c r="P47" s="10">
        <f t="shared" si="7"/>
        <v>0</v>
      </c>
    </row>
    <row r="48" spans="2:16" ht="15">
      <c r="B48" s="5">
        <v>46</v>
      </c>
      <c r="C48" s="5"/>
      <c r="D48" s="23"/>
      <c r="E48" s="28"/>
      <c r="F48" s="27"/>
      <c r="G48" s="5"/>
      <c r="H48" s="5"/>
      <c r="I48" s="5"/>
      <c r="J48" s="5"/>
      <c r="K48" s="5"/>
      <c r="L48" s="5"/>
      <c r="M48" s="8">
        <f t="shared" si="4"/>
        <v>0</v>
      </c>
      <c r="N48" s="9">
        <f t="shared" si="5"/>
        <v>0</v>
      </c>
      <c r="O48" s="9">
        <f t="shared" si="6"/>
        <v>0</v>
      </c>
      <c r="P48" s="10">
        <f t="shared" si="7"/>
        <v>0</v>
      </c>
    </row>
    <row r="49" spans="2:16" ht="15">
      <c r="B49" s="5">
        <v>47</v>
      </c>
      <c r="C49" s="5"/>
      <c r="D49" s="23"/>
      <c r="E49" s="28"/>
      <c r="F49" s="27"/>
      <c r="G49" s="5"/>
      <c r="H49" s="5"/>
      <c r="I49" s="5"/>
      <c r="J49" s="5"/>
      <c r="K49" s="5"/>
      <c r="L49" s="5"/>
      <c r="M49" s="8">
        <f t="shared" si="4"/>
        <v>0</v>
      </c>
      <c r="N49" s="9">
        <f t="shared" si="5"/>
        <v>0</v>
      </c>
      <c r="O49" s="9">
        <f t="shared" si="6"/>
        <v>0</v>
      </c>
      <c r="P49" s="10">
        <f t="shared" si="7"/>
        <v>0</v>
      </c>
    </row>
    <row r="50" spans="2:16" ht="15">
      <c r="B50" s="5">
        <v>48</v>
      </c>
      <c r="C50" s="5"/>
      <c r="D50" s="23"/>
      <c r="E50" s="28"/>
      <c r="F50" s="27"/>
      <c r="G50" s="5"/>
      <c r="H50" s="5"/>
      <c r="I50" s="5"/>
      <c r="J50" s="5"/>
      <c r="K50" s="5"/>
      <c r="L50" s="5"/>
      <c r="M50" s="8">
        <f t="shared" si="4"/>
        <v>0</v>
      </c>
      <c r="N50" s="9">
        <f t="shared" si="5"/>
        <v>0</v>
      </c>
      <c r="O50" s="9">
        <f t="shared" si="6"/>
        <v>0</v>
      </c>
      <c r="P50" s="10">
        <f t="shared" si="7"/>
        <v>0</v>
      </c>
    </row>
    <row r="51" spans="2:16" ht="15">
      <c r="B51" s="5">
        <v>49</v>
      </c>
      <c r="C51" s="5"/>
      <c r="D51" s="23"/>
      <c r="E51" s="28"/>
      <c r="F51" s="27"/>
      <c r="G51" s="5"/>
      <c r="H51" s="5"/>
      <c r="I51" s="5"/>
      <c r="J51" s="5"/>
      <c r="K51" s="5"/>
      <c r="L51" s="5"/>
      <c r="M51" s="8">
        <f t="shared" si="4"/>
        <v>0</v>
      </c>
      <c r="N51" s="9">
        <f t="shared" si="5"/>
        <v>0</v>
      </c>
      <c r="O51" s="9">
        <f t="shared" si="6"/>
        <v>0</v>
      </c>
      <c r="P51" s="10">
        <f t="shared" si="7"/>
        <v>0</v>
      </c>
    </row>
    <row r="52" spans="2:16" ht="15">
      <c r="B52" s="5">
        <v>50</v>
      </c>
      <c r="C52" s="5"/>
      <c r="D52" s="23"/>
      <c r="E52" s="28"/>
      <c r="F52" s="27"/>
      <c r="G52" s="5"/>
      <c r="H52" s="5"/>
      <c r="I52" s="5"/>
      <c r="J52" s="5"/>
      <c r="K52" s="5"/>
      <c r="L52" s="5"/>
      <c r="M52" s="8">
        <f t="shared" si="4"/>
        <v>0</v>
      </c>
      <c r="N52" s="9">
        <f t="shared" si="5"/>
        <v>0</v>
      </c>
      <c r="O52" s="9">
        <f t="shared" si="6"/>
        <v>0</v>
      </c>
      <c r="P52" s="10">
        <f t="shared" si="7"/>
        <v>0</v>
      </c>
    </row>
  </sheetData>
  <sheetProtection/>
  <mergeCells count="1">
    <mergeCell ref="B1:P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P52"/>
  <sheetViews>
    <sheetView zoomScalePageLayoutView="0" workbookViewId="0" topLeftCell="A13">
      <selection activeCell="O17" sqref="O17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28.140625" style="0" customWidth="1"/>
    <col min="5" max="5" width="4.421875" style="0" customWidth="1"/>
    <col min="6" max="6" width="5.7109375" style="0" customWidth="1"/>
    <col min="7" max="7" width="7.281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7.28125" style="0" customWidth="1"/>
    <col min="12" max="12" width="7.140625" style="0" customWidth="1"/>
    <col min="14" max="14" width="13.140625" style="0" customWidth="1"/>
    <col min="15" max="15" width="9.7109375" style="0" customWidth="1"/>
  </cols>
  <sheetData>
    <row r="1" spans="2:16" ht="34.5" customHeight="1">
      <c r="B1" s="94" t="s">
        <v>70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5">
      <c r="B2" s="1" t="s">
        <v>0</v>
      </c>
      <c r="C2" s="1" t="s">
        <v>1</v>
      </c>
      <c r="D2" s="1" t="s">
        <v>2</v>
      </c>
      <c r="E2" s="28" t="s">
        <v>16</v>
      </c>
      <c r="F2" s="28" t="s">
        <v>12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2" t="s">
        <v>13</v>
      </c>
      <c r="N2" s="3" t="s">
        <v>10</v>
      </c>
      <c r="O2" s="9" t="s">
        <v>11</v>
      </c>
      <c r="P2" s="4" t="s">
        <v>9</v>
      </c>
    </row>
    <row r="3" spans="2:16" ht="15">
      <c r="B3" s="5">
        <v>1</v>
      </c>
      <c r="C3" s="6">
        <v>738</v>
      </c>
      <c r="D3" s="7" t="s">
        <v>114</v>
      </c>
      <c r="E3" s="27" t="s">
        <v>26</v>
      </c>
      <c r="F3" s="27"/>
      <c r="G3" s="5">
        <v>240</v>
      </c>
      <c r="H3" s="5">
        <v>214</v>
      </c>
      <c r="I3" s="5">
        <v>177</v>
      </c>
      <c r="J3" s="5">
        <v>167</v>
      </c>
      <c r="K3" s="5">
        <v>243</v>
      </c>
      <c r="L3" s="5">
        <v>251</v>
      </c>
      <c r="M3" s="8">
        <f aca="true" t="shared" si="0" ref="M3:M34">SUM(G3+H3+I3+J3+K3+L3)</f>
        <v>1292</v>
      </c>
      <c r="N3" s="9">
        <f aca="true" t="shared" si="1" ref="N3:N34">SUM(G3:L3)+(F3*6)</f>
        <v>1292</v>
      </c>
      <c r="O3" s="9">
        <f aca="true" t="shared" si="2" ref="O3:O34">N3/2</f>
        <v>646</v>
      </c>
      <c r="P3" s="10">
        <f aca="true" t="shared" si="3" ref="P3:P34">SUM(M3)/6</f>
        <v>215.33333333333334</v>
      </c>
    </row>
    <row r="4" spans="2:16" ht="15">
      <c r="B4" s="5">
        <v>2</v>
      </c>
      <c r="C4" s="6">
        <v>2627</v>
      </c>
      <c r="D4" s="7" t="s">
        <v>56</v>
      </c>
      <c r="E4" s="27" t="s">
        <v>26</v>
      </c>
      <c r="F4" s="27"/>
      <c r="G4" s="5">
        <v>194</v>
      </c>
      <c r="H4" s="5">
        <v>176</v>
      </c>
      <c r="I4" s="5">
        <v>217</v>
      </c>
      <c r="J4" s="5">
        <v>203</v>
      </c>
      <c r="K4" s="5">
        <v>268</v>
      </c>
      <c r="L4" s="5">
        <v>201</v>
      </c>
      <c r="M4" s="8">
        <f t="shared" si="0"/>
        <v>1259</v>
      </c>
      <c r="N4" s="9">
        <f t="shared" si="1"/>
        <v>1259</v>
      </c>
      <c r="O4" s="9">
        <f t="shared" si="2"/>
        <v>629.5</v>
      </c>
      <c r="P4" s="10">
        <f t="shared" si="3"/>
        <v>209.83333333333334</v>
      </c>
    </row>
    <row r="5" spans="2:16" ht="15">
      <c r="B5" s="5">
        <v>3</v>
      </c>
      <c r="C5" s="6"/>
      <c r="D5" s="7" t="s">
        <v>32</v>
      </c>
      <c r="E5" s="27" t="s">
        <v>26</v>
      </c>
      <c r="F5" s="27"/>
      <c r="G5" s="5">
        <v>195</v>
      </c>
      <c r="H5" s="5">
        <v>204</v>
      </c>
      <c r="I5" s="5">
        <v>225</v>
      </c>
      <c r="J5" s="5">
        <v>200</v>
      </c>
      <c r="K5" s="5">
        <v>179</v>
      </c>
      <c r="L5" s="5">
        <v>224</v>
      </c>
      <c r="M5" s="8">
        <f t="shared" si="0"/>
        <v>1227</v>
      </c>
      <c r="N5" s="9">
        <f t="shared" si="1"/>
        <v>1227</v>
      </c>
      <c r="O5" s="9">
        <f t="shared" si="2"/>
        <v>613.5</v>
      </c>
      <c r="P5" s="10">
        <f t="shared" si="3"/>
        <v>204.5</v>
      </c>
    </row>
    <row r="6" spans="2:16" ht="15">
      <c r="B6" s="5">
        <v>4</v>
      </c>
      <c r="C6" s="6">
        <v>3030</v>
      </c>
      <c r="D6" s="7" t="s">
        <v>77</v>
      </c>
      <c r="E6" s="27" t="s">
        <v>26</v>
      </c>
      <c r="F6" s="27"/>
      <c r="G6" s="6">
        <v>203</v>
      </c>
      <c r="H6" s="6">
        <v>235</v>
      </c>
      <c r="I6" s="6">
        <v>176</v>
      </c>
      <c r="J6" s="6">
        <v>177</v>
      </c>
      <c r="K6" s="6">
        <v>185</v>
      </c>
      <c r="L6" s="6">
        <v>223</v>
      </c>
      <c r="M6" s="8">
        <f t="shared" si="0"/>
        <v>1199</v>
      </c>
      <c r="N6" s="9">
        <f t="shared" si="1"/>
        <v>1199</v>
      </c>
      <c r="O6" s="9">
        <f t="shared" si="2"/>
        <v>599.5</v>
      </c>
      <c r="P6" s="10">
        <f t="shared" si="3"/>
        <v>199.83333333333334</v>
      </c>
    </row>
    <row r="7" spans="2:16" ht="15">
      <c r="B7" s="5">
        <v>5</v>
      </c>
      <c r="C7" s="6">
        <v>2244</v>
      </c>
      <c r="D7" s="7" t="s">
        <v>74</v>
      </c>
      <c r="E7" s="27" t="s">
        <v>26</v>
      </c>
      <c r="F7" s="27"/>
      <c r="G7" s="5">
        <v>209</v>
      </c>
      <c r="H7" s="5">
        <v>222</v>
      </c>
      <c r="I7" s="5">
        <v>156</v>
      </c>
      <c r="J7" s="5">
        <v>196</v>
      </c>
      <c r="K7" s="5">
        <v>200</v>
      </c>
      <c r="L7" s="5">
        <v>204</v>
      </c>
      <c r="M7" s="8">
        <f t="shared" si="0"/>
        <v>1187</v>
      </c>
      <c r="N7" s="9">
        <f t="shared" si="1"/>
        <v>1187</v>
      </c>
      <c r="O7" s="9">
        <f t="shared" si="2"/>
        <v>593.5</v>
      </c>
      <c r="P7" s="10">
        <f t="shared" si="3"/>
        <v>197.83333333333334</v>
      </c>
    </row>
    <row r="8" spans="2:16" ht="15">
      <c r="B8" s="5">
        <v>6</v>
      </c>
      <c r="C8" s="6"/>
      <c r="D8" s="7" t="s">
        <v>115</v>
      </c>
      <c r="E8" s="27" t="s">
        <v>26</v>
      </c>
      <c r="F8" s="27"/>
      <c r="G8" s="5">
        <v>173</v>
      </c>
      <c r="H8" s="5">
        <v>197</v>
      </c>
      <c r="I8" s="5">
        <v>184</v>
      </c>
      <c r="J8" s="5">
        <v>237</v>
      </c>
      <c r="K8" s="5">
        <v>186</v>
      </c>
      <c r="L8" s="5">
        <v>207</v>
      </c>
      <c r="M8" s="8">
        <f t="shared" si="0"/>
        <v>1184</v>
      </c>
      <c r="N8" s="9">
        <f t="shared" si="1"/>
        <v>1184</v>
      </c>
      <c r="O8" s="9">
        <f t="shared" si="2"/>
        <v>592</v>
      </c>
      <c r="P8" s="10">
        <f t="shared" si="3"/>
        <v>197.33333333333334</v>
      </c>
    </row>
    <row r="9" spans="2:16" ht="15">
      <c r="B9" s="5">
        <v>7</v>
      </c>
      <c r="C9" s="6">
        <v>1756</v>
      </c>
      <c r="D9" s="7" t="s">
        <v>41</v>
      </c>
      <c r="E9" s="27" t="s">
        <v>26</v>
      </c>
      <c r="F9" s="27"/>
      <c r="G9" s="6">
        <v>179</v>
      </c>
      <c r="H9" s="6">
        <v>186</v>
      </c>
      <c r="I9" s="6">
        <v>181</v>
      </c>
      <c r="J9" s="6">
        <v>194</v>
      </c>
      <c r="K9" s="6">
        <v>232</v>
      </c>
      <c r="L9" s="6">
        <v>200</v>
      </c>
      <c r="M9" s="8">
        <f t="shared" si="0"/>
        <v>1172</v>
      </c>
      <c r="N9" s="9">
        <f t="shared" si="1"/>
        <v>1172</v>
      </c>
      <c r="O9" s="9">
        <f t="shared" si="2"/>
        <v>586</v>
      </c>
      <c r="P9" s="10">
        <f t="shared" si="3"/>
        <v>195.33333333333334</v>
      </c>
    </row>
    <row r="10" spans="2:16" ht="15">
      <c r="B10" s="5">
        <v>8</v>
      </c>
      <c r="C10" s="6"/>
      <c r="D10" s="7" t="s">
        <v>46</v>
      </c>
      <c r="E10" s="27" t="s">
        <v>26</v>
      </c>
      <c r="F10" s="27"/>
      <c r="G10" s="5">
        <v>179</v>
      </c>
      <c r="H10" s="5">
        <v>203</v>
      </c>
      <c r="I10" s="5">
        <v>172</v>
      </c>
      <c r="J10" s="5">
        <v>213</v>
      </c>
      <c r="K10" s="5">
        <v>215</v>
      </c>
      <c r="L10" s="5">
        <v>183</v>
      </c>
      <c r="M10" s="8">
        <f t="shared" si="0"/>
        <v>1165</v>
      </c>
      <c r="N10" s="9">
        <f t="shared" si="1"/>
        <v>1165</v>
      </c>
      <c r="O10" s="9">
        <f t="shared" si="2"/>
        <v>582.5</v>
      </c>
      <c r="P10" s="10">
        <f t="shared" si="3"/>
        <v>194.16666666666666</v>
      </c>
    </row>
    <row r="11" spans="2:16" ht="15">
      <c r="B11" s="5">
        <v>9</v>
      </c>
      <c r="C11" s="6">
        <v>2121</v>
      </c>
      <c r="D11" s="7" t="s">
        <v>42</v>
      </c>
      <c r="E11" s="27" t="s">
        <v>26</v>
      </c>
      <c r="F11" s="27">
        <v>8</v>
      </c>
      <c r="G11" s="5">
        <v>145</v>
      </c>
      <c r="H11" s="5">
        <v>201</v>
      </c>
      <c r="I11" s="5">
        <v>183</v>
      </c>
      <c r="J11" s="5">
        <v>180</v>
      </c>
      <c r="K11" s="5">
        <v>181</v>
      </c>
      <c r="L11" s="5">
        <v>202</v>
      </c>
      <c r="M11" s="8">
        <f t="shared" si="0"/>
        <v>1092</v>
      </c>
      <c r="N11" s="9">
        <f t="shared" si="1"/>
        <v>1140</v>
      </c>
      <c r="O11" s="9">
        <f t="shared" si="2"/>
        <v>570</v>
      </c>
      <c r="P11" s="10">
        <f t="shared" si="3"/>
        <v>182</v>
      </c>
    </row>
    <row r="12" spans="2:16" ht="15">
      <c r="B12" s="5">
        <v>10</v>
      </c>
      <c r="C12" s="6">
        <v>2926</v>
      </c>
      <c r="D12" s="7" t="s">
        <v>55</v>
      </c>
      <c r="E12" s="27" t="s">
        <v>18</v>
      </c>
      <c r="F12" s="27"/>
      <c r="G12" s="6">
        <v>194</v>
      </c>
      <c r="H12" s="6">
        <v>165</v>
      </c>
      <c r="I12" s="6">
        <v>212</v>
      </c>
      <c r="J12" s="6">
        <v>213</v>
      </c>
      <c r="K12" s="6">
        <v>190</v>
      </c>
      <c r="L12" s="6">
        <v>146</v>
      </c>
      <c r="M12" s="8">
        <f t="shared" si="0"/>
        <v>1120</v>
      </c>
      <c r="N12" s="9">
        <f t="shared" si="1"/>
        <v>1120</v>
      </c>
      <c r="O12" s="9">
        <f t="shared" si="2"/>
        <v>560</v>
      </c>
      <c r="P12" s="10">
        <f t="shared" si="3"/>
        <v>186.66666666666666</v>
      </c>
    </row>
    <row r="13" spans="2:16" ht="15">
      <c r="B13" s="5">
        <v>11</v>
      </c>
      <c r="C13" s="6">
        <v>1857</v>
      </c>
      <c r="D13" s="7" t="s">
        <v>75</v>
      </c>
      <c r="E13" s="27" t="s">
        <v>26</v>
      </c>
      <c r="F13" s="27"/>
      <c r="G13" s="5">
        <v>178</v>
      </c>
      <c r="H13" s="5">
        <v>213</v>
      </c>
      <c r="I13" s="5">
        <v>219</v>
      </c>
      <c r="J13" s="5">
        <v>181</v>
      </c>
      <c r="K13" s="5">
        <v>168</v>
      </c>
      <c r="L13" s="5">
        <v>157</v>
      </c>
      <c r="M13" s="8">
        <f t="shared" si="0"/>
        <v>1116</v>
      </c>
      <c r="N13" s="9">
        <f t="shared" si="1"/>
        <v>1116</v>
      </c>
      <c r="O13" s="9">
        <f t="shared" si="2"/>
        <v>558</v>
      </c>
      <c r="P13" s="10">
        <f t="shared" si="3"/>
        <v>186</v>
      </c>
    </row>
    <row r="14" spans="2:16" ht="15">
      <c r="B14" s="5">
        <v>12</v>
      </c>
      <c r="C14" s="6"/>
      <c r="D14" s="7" t="s">
        <v>40</v>
      </c>
      <c r="E14" s="27" t="s">
        <v>26</v>
      </c>
      <c r="F14" s="27"/>
      <c r="G14" s="5">
        <v>169</v>
      </c>
      <c r="H14" s="5">
        <v>168</v>
      </c>
      <c r="I14" s="5">
        <v>179</v>
      </c>
      <c r="J14" s="5">
        <v>253</v>
      </c>
      <c r="K14" s="5">
        <v>201</v>
      </c>
      <c r="L14" s="5">
        <v>134</v>
      </c>
      <c r="M14" s="8">
        <f t="shared" si="0"/>
        <v>1104</v>
      </c>
      <c r="N14" s="9">
        <f t="shared" si="1"/>
        <v>1104</v>
      </c>
      <c r="O14" s="9">
        <f t="shared" si="2"/>
        <v>552</v>
      </c>
      <c r="P14" s="10">
        <f t="shared" si="3"/>
        <v>184</v>
      </c>
    </row>
    <row r="15" spans="2:16" ht="15">
      <c r="B15" s="5">
        <v>13</v>
      </c>
      <c r="C15" s="6">
        <v>2242</v>
      </c>
      <c r="D15" s="7" t="s">
        <v>24</v>
      </c>
      <c r="E15" s="27" t="s">
        <v>18</v>
      </c>
      <c r="F15" s="27"/>
      <c r="G15" s="5">
        <v>224</v>
      </c>
      <c r="H15" s="5">
        <v>193</v>
      </c>
      <c r="I15" s="5">
        <v>128</v>
      </c>
      <c r="J15" s="5">
        <v>178</v>
      </c>
      <c r="K15" s="5">
        <v>161</v>
      </c>
      <c r="L15" s="5">
        <v>188</v>
      </c>
      <c r="M15" s="8">
        <f t="shared" si="0"/>
        <v>1072</v>
      </c>
      <c r="N15" s="9">
        <f t="shared" si="1"/>
        <v>1072</v>
      </c>
      <c r="O15" s="9">
        <f t="shared" si="2"/>
        <v>536</v>
      </c>
      <c r="P15" s="10">
        <f t="shared" si="3"/>
        <v>178.66666666666666</v>
      </c>
    </row>
    <row r="16" spans="2:16" ht="15">
      <c r="B16" s="5">
        <v>14</v>
      </c>
      <c r="C16" s="6">
        <v>2331</v>
      </c>
      <c r="D16" s="7" t="s">
        <v>58</v>
      </c>
      <c r="E16" s="27" t="s">
        <v>26</v>
      </c>
      <c r="F16" s="27"/>
      <c r="G16" s="5">
        <v>173</v>
      </c>
      <c r="H16" s="5">
        <v>160</v>
      </c>
      <c r="I16" s="5">
        <v>168</v>
      </c>
      <c r="J16" s="5">
        <v>150</v>
      </c>
      <c r="K16" s="5">
        <v>213</v>
      </c>
      <c r="L16" s="5">
        <v>198</v>
      </c>
      <c r="M16" s="8">
        <f t="shared" si="0"/>
        <v>1062</v>
      </c>
      <c r="N16" s="9">
        <f t="shared" si="1"/>
        <v>1062</v>
      </c>
      <c r="O16" s="9">
        <f t="shared" si="2"/>
        <v>531</v>
      </c>
      <c r="P16" s="10">
        <f t="shared" si="3"/>
        <v>177</v>
      </c>
    </row>
    <row r="17" spans="2:16" ht="15">
      <c r="B17" s="5">
        <v>15</v>
      </c>
      <c r="C17" s="6"/>
      <c r="D17" s="7" t="s">
        <v>116</v>
      </c>
      <c r="E17" s="27" t="s">
        <v>18</v>
      </c>
      <c r="F17" s="27"/>
      <c r="G17" s="5">
        <v>197</v>
      </c>
      <c r="H17" s="5">
        <v>167</v>
      </c>
      <c r="I17" s="5">
        <v>187</v>
      </c>
      <c r="J17" s="5">
        <v>137</v>
      </c>
      <c r="K17" s="5">
        <v>165</v>
      </c>
      <c r="L17" s="5">
        <v>192</v>
      </c>
      <c r="M17" s="8">
        <f t="shared" si="0"/>
        <v>1045</v>
      </c>
      <c r="N17" s="9">
        <f t="shared" si="1"/>
        <v>1045</v>
      </c>
      <c r="O17" s="9">
        <f t="shared" si="2"/>
        <v>522.5</v>
      </c>
      <c r="P17" s="10">
        <f t="shared" si="3"/>
        <v>174.16666666666666</v>
      </c>
    </row>
    <row r="18" spans="2:16" ht="15">
      <c r="B18" s="5">
        <v>16</v>
      </c>
      <c r="C18" s="6">
        <v>2779</v>
      </c>
      <c r="D18" s="7" t="s">
        <v>81</v>
      </c>
      <c r="E18" s="27" t="s">
        <v>18</v>
      </c>
      <c r="F18" s="27"/>
      <c r="G18" s="5">
        <v>182</v>
      </c>
      <c r="H18" s="5">
        <v>150</v>
      </c>
      <c r="I18" s="5">
        <v>212</v>
      </c>
      <c r="J18" s="5">
        <v>170</v>
      </c>
      <c r="K18" s="5">
        <v>167</v>
      </c>
      <c r="L18" s="5">
        <v>159</v>
      </c>
      <c r="M18" s="8">
        <f t="shared" si="0"/>
        <v>1040</v>
      </c>
      <c r="N18" s="9">
        <f t="shared" si="1"/>
        <v>1040</v>
      </c>
      <c r="O18" s="9">
        <f t="shared" si="2"/>
        <v>520</v>
      </c>
      <c r="P18" s="10">
        <f t="shared" si="3"/>
        <v>173.33333333333334</v>
      </c>
    </row>
    <row r="19" spans="2:16" ht="15">
      <c r="B19" s="5">
        <v>17</v>
      </c>
      <c r="C19" s="6">
        <v>1774</v>
      </c>
      <c r="D19" s="7" t="s">
        <v>73</v>
      </c>
      <c r="E19" s="27" t="s">
        <v>18</v>
      </c>
      <c r="F19" s="27"/>
      <c r="G19" s="5">
        <v>147</v>
      </c>
      <c r="H19" s="5">
        <v>188</v>
      </c>
      <c r="I19" s="5">
        <v>187</v>
      </c>
      <c r="J19" s="5">
        <v>173</v>
      </c>
      <c r="K19" s="5">
        <v>175</v>
      </c>
      <c r="L19" s="5">
        <v>167</v>
      </c>
      <c r="M19" s="8">
        <f t="shared" si="0"/>
        <v>1037</v>
      </c>
      <c r="N19" s="9">
        <f t="shared" si="1"/>
        <v>1037</v>
      </c>
      <c r="O19" s="9">
        <f t="shared" si="2"/>
        <v>518.5</v>
      </c>
      <c r="P19" s="10">
        <f t="shared" si="3"/>
        <v>172.83333333333334</v>
      </c>
    </row>
    <row r="20" spans="2:16" ht="15">
      <c r="B20" s="5">
        <v>18</v>
      </c>
      <c r="C20" s="6">
        <v>2617</v>
      </c>
      <c r="D20" s="7" t="s">
        <v>61</v>
      </c>
      <c r="E20" s="27" t="s">
        <v>26</v>
      </c>
      <c r="F20" s="27"/>
      <c r="G20" s="5">
        <v>205</v>
      </c>
      <c r="H20" s="5">
        <v>220</v>
      </c>
      <c r="I20" s="5">
        <v>160</v>
      </c>
      <c r="J20" s="5">
        <v>138</v>
      </c>
      <c r="K20" s="5">
        <v>135</v>
      </c>
      <c r="L20" s="5">
        <v>177</v>
      </c>
      <c r="M20" s="8">
        <f t="shared" si="0"/>
        <v>1035</v>
      </c>
      <c r="N20" s="9">
        <f t="shared" si="1"/>
        <v>1035</v>
      </c>
      <c r="O20" s="9">
        <f t="shared" si="2"/>
        <v>517.5</v>
      </c>
      <c r="P20" s="10">
        <f t="shared" si="3"/>
        <v>172.5</v>
      </c>
    </row>
    <row r="21" spans="2:16" ht="15">
      <c r="B21" s="5">
        <v>19</v>
      </c>
      <c r="C21" s="6">
        <v>1854</v>
      </c>
      <c r="D21" s="7" t="s">
        <v>57</v>
      </c>
      <c r="E21" s="27" t="s">
        <v>26</v>
      </c>
      <c r="F21" s="27"/>
      <c r="G21" s="5">
        <v>137</v>
      </c>
      <c r="H21" s="5">
        <v>174</v>
      </c>
      <c r="I21" s="5">
        <v>180</v>
      </c>
      <c r="J21" s="5">
        <v>192</v>
      </c>
      <c r="K21" s="5">
        <v>162</v>
      </c>
      <c r="L21" s="5">
        <v>189</v>
      </c>
      <c r="M21" s="8">
        <f t="shared" si="0"/>
        <v>1034</v>
      </c>
      <c r="N21" s="9">
        <f t="shared" si="1"/>
        <v>1034</v>
      </c>
      <c r="O21" s="9">
        <f t="shared" si="2"/>
        <v>517</v>
      </c>
      <c r="P21" s="10">
        <f t="shared" si="3"/>
        <v>172.33333333333334</v>
      </c>
    </row>
    <row r="22" spans="2:16" ht="15">
      <c r="B22" s="5">
        <v>20</v>
      </c>
      <c r="C22" s="6">
        <v>2050</v>
      </c>
      <c r="D22" s="7" t="s">
        <v>47</v>
      </c>
      <c r="E22" s="27" t="s">
        <v>18</v>
      </c>
      <c r="F22" s="27">
        <v>8</v>
      </c>
      <c r="G22" s="5">
        <v>161</v>
      </c>
      <c r="H22" s="5">
        <v>116</v>
      </c>
      <c r="I22" s="5">
        <v>169</v>
      </c>
      <c r="J22" s="5">
        <v>186</v>
      </c>
      <c r="K22" s="5">
        <v>168</v>
      </c>
      <c r="L22" s="5">
        <v>144</v>
      </c>
      <c r="M22" s="8">
        <f t="shared" si="0"/>
        <v>944</v>
      </c>
      <c r="N22" s="9">
        <f t="shared" si="1"/>
        <v>992</v>
      </c>
      <c r="O22" s="9">
        <f t="shared" si="2"/>
        <v>496</v>
      </c>
      <c r="P22" s="10">
        <f t="shared" si="3"/>
        <v>157.33333333333334</v>
      </c>
    </row>
    <row r="23" spans="2:16" ht="15">
      <c r="B23" s="5">
        <v>21</v>
      </c>
      <c r="C23" s="6">
        <v>89</v>
      </c>
      <c r="D23" s="7" t="s">
        <v>80</v>
      </c>
      <c r="E23" s="27" t="s">
        <v>18</v>
      </c>
      <c r="F23" s="27"/>
      <c r="G23" s="6">
        <v>169</v>
      </c>
      <c r="H23" s="6">
        <v>214</v>
      </c>
      <c r="I23" s="6">
        <v>127</v>
      </c>
      <c r="J23" s="6">
        <v>165</v>
      </c>
      <c r="K23" s="6">
        <v>169</v>
      </c>
      <c r="L23" s="6">
        <v>144</v>
      </c>
      <c r="M23" s="8">
        <f t="shared" si="0"/>
        <v>988</v>
      </c>
      <c r="N23" s="9">
        <f t="shared" si="1"/>
        <v>988</v>
      </c>
      <c r="O23" s="9">
        <f t="shared" si="2"/>
        <v>494</v>
      </c>
      <c r="P23" s="10">
        <f t="shared" si="3"/>
        <v>164.66666666666666</v>
      </c>
    </row>
    <row r="24" spans="2:16" ht="15">
      <c r="B24" s="5">
        <v>22</v>
      </c>
      <c r="C24" s="6">
        <v>2017</v>
      </c>
      <c r="D24" s="7" t="s">
        <v>60</v>
      </c>
      <c r="E24" s="27" t="s">
        <v>18</v>
      </c>
      <c r="F24" s="27">
        <v>8</v>
      </c>
      <c r="G24" s="6">
        <v>142</v>
      </c>
      <c r="H24" s="6">
        <v>158</v>
      </c>
      <c r="I24" s="6">
        <v>146</v>
      </c>
      <c r="J24" s="6">
        <v>151</v>
      </c>
      <c r="K24" s="6">
        <v>142</v>
      </c>
      <c r="L24" s="6">
        <v>197</v>
      </c>
      <c r="M24" s="8">
        <f t="shared" si="0"/>
        <v>936</v>
      </c>
      <c r="N24" s="9">
        <f t="shared" si="1"/>
        <v>984</v>
      </c>
      <c r="O24" s="9">
        <f t="shared" si="2"/>
        <v>492</v>
      </c>
      <c r="P24" s="10">
        <f t="shared" si="3"/>
        <v>156</v>
      </c>
    </row>
    <row r="25" spans="2:16" ht="15">
      <c r="B25" s="5">
        <v>23</v>
      </c>
      <c r="C25" s="6">
        <v>2051</v>
      </c>
      <c r="D25" s="7" t="s">
        <v>76</v>
      </c>
      <c r="E25" s="27" t="s">
        <v>18</v>
      </c>
      <c r="F25" s="27"/>
      <c r="G25" s="5">
        <v>181</v>
      </c>
      <c r="H25" s="5">
        <v>139</v>
      </c>
      <c r="I25" s="5">
        <v>180</v>
      </c>
      <c r="J25" s="5">
        <v>137</v>
      </c>
      <c r="K25" s="5">
        <v>150</v>
      </c>
      <c r="L25" s="5">
        <v>197</v>
      </c>
      <c r="M25" s="8">
        <f t="shared" si="0"/>
        <v>984</v>
      </c>
      <c r="N25" s="9">
        <f t="shared" si="1"/>
        <v>984</v>
      </c>
      <c r="O25" s="9">
        <f t="shared" si="2"/>
        <v>492</v>
      </c>
      <c r="P25" s="10">
        <f t="shared" si="3"/>
        <v>164</v>
      </c>
    </row>
    <row r="26" spans="2:16" ht="15">
      <c r="B26" s="5">
        <v>24</v>
      </c>
      <c r="C26" s="6">
        <v>2988</v>
      </c>
      <c r="D26" s="7" t="s">
        <v>79</v>
      </c>
      <c r="E26" s="27" t="s">
        <v>18</v>
      </c>
      <c r="F26" s="27"/>
      <c r="G26" s="5">
        <v>105</v>
      </c>
      <c r="H26" s="5">
        <v>136</v>
      </c>
      <c r="I26" s="5">
        <v>172</v>
      </c>
      <c r="J26" s="5">
        <v>175</v>
      </c>
      <c r="K26" s="5">
        <v>148</v>
      </c>
      <c r="L26" s="5">
        <v>242</v>
      </c>
      <c r="M26" s="8">
        <f t="shared" si="0"/>
        <v>978</v>
      </c>
      <c r="N26" s="9">
        <f t="shared" si="1"/>
        <v>978</v>
      </c>
      <c r="O26" s="9">
        <f t="shared" si="2"/>
        <v>489</v>
      </c>
      <c r="P26" s="10">
        <f t="shared" si="3"/>
        <v>163</v>
      </c>
    </row>
    <row r="27" spans="2:16" ht="15">
      <c r="B27" s="5">
        <v>25</v>
      </c>
      <c r="C27" s="6">
        <v>2120</v>
      </c>
      <c r="D27" s="7" t="s">
        <v>43</v>
      </c>
      <c r="E27" s="27" t="s">
        <v>26</v>
      </c>
      <c r="F27" s="27"/>
      <c r="G27" s="5">
        <v>205</v>
      </c>
      <c r="H27" s="5">
        <v>136</v>
      </c>
      <c r="I27" s="5">
        <v>173</v>
      </c>
      <c r="J27" s="5">
        <v>122</v>
      </c>
      <c r="K27" s="5">
        <v>202</v>
      </c>
      <c r="L27" s="5">
        <v>136</v>
      </c>
      <c r="M27" s="8">
        <f t="shared" si="0"/>
        <v>974</v>
      </c>
      <c r="N27" s="9">
        <f t="shared" si="1"/>
        <v>974</v>
      </c>
      <c r="O27" s="9">
        <f t="shared" si="2"/>
        <v>487</v>
      </c>
      <c r="P27" s="10">
        <f t="shared" si="3"/>
        <v>162.33333333333334</v>
      </c>
    </row>
    <row r="28" spans="2:16" ht="15">
      <c r="B28" s="5">
        <v>26</v>
      </c>
      <c r="C28" s="6">
        <v>1226</v>
      </c>
      <c r="D28" s="7" t="s">
        <v>118</v>
      </c>
      <c r="E28" s="27" t="s">
        <v>18</v>
      </c>
      <c r="F28" s="27"/>
      <c r="G28" s="5">
        <v>174</v>
      </c>
      <c r="H28" s="5">
        <v>141</v>
      </c>
      <c r="I28" s="5">
        <v>141</v>
      </c>
      <c r="J28" s="5">
        <v>180</v>
      </c>
      <c r="K28" s="5">
        <v>169</v>
      </c>
      <c r="L28" s="5">
        <v>151</v>
      </c>
      <c r="M28" s="8">
        <f t="shared" si="0"/>
        <v>956</v>
      </c>
      <c r="N28" s="9">
        <f t="shared" si="1"/>
        <v>956</v>
      </c>
      <c r="O28" s="9">
        <f t="shared" si="2"/>
        <v>478</v>
      </c>
      <c r="P28" s="10">
        <f t="shared" si="3"/>
        <v>159.33333333333334</v>
      </c>
    </row>
    <row r="29" spans="2:16" ht="15">
      <c r="B29" s="5">
        <v>27</v>
      </c>
      <c r="C29" s="6">
        <v>2157</v>
      </c>
      <c r="D29" s="7" t="s">
        <v>78</v>
      </c>
      <c r="E29" s="27" t="s">
        <v>26</v>
      </c>
      <c r="F29" s="27"/>
      <c r="G29" s="5">
        <v>192</v>
      </c>
      <c r="H29" s="5">
        <v>121</v>
      </c>
      <c r="I29" s="5">
        <v>120</v>
      </c>
      <c r="J29" s="5">
        <v>143</v>
      </c>
      <c r="K29" s="5">
        <v>193</v>
      </c>
      <c r="L29" s="5">
        <v>184</v>
      </c>
      <c r="M29" s="8">
        <f t="shared" si="0"/>
        <v>953</v>
      </c>
      <c r="N29" s="9">
        <f t="shared" si="1"/>
        <v>953</v>
      </c>
      <c r="O29" s="9">
        <f t="shared" si="2"/>
        <v>476.5</v>
      </c>
      <c r="P29" s="10">
        <f t="shared" si="3"/>
        <v>158.83333333333334</v>
      </c>
    </row>
    <row r="30" spans="2:16" ht="15">
      <c r="B30" s="5">
        <v>28</v>
      </c>
      <c r="C30" s="6">
        <v>3035</v>
      </c>
      <c r="D30" s="7" t="s">
        <v>51</v>
      </c>
      <c r="E30" s="27" t="s">
        <v>18</v>
      </c>
      <c r="F30" s="27"/>
      <c r="G30" s="5">
        <v>148</v>
      </c>
      <c r="H30" s="5">
        <v>160</v>
      </c>
      <c r="I30" s="5">
        <v>184</v>
      </c>
      <c r="J30" s="5">
        <v>157</v>
      </c>
      <c r="K30" s="5">
        <v>137</v>
      </c>
      <c r="L30" s="5">
        <v>149</v>
      </c>
      <c r="M30" s="8">
        <f t="shared" si="0"/>
        <v>935</v>
      </c>
      <c r="N30" s="9">
        <f t="shared" si="1"/>
        <v>935</v>
      </c>
      <c r="O30" s="9">
        <f t="shared" si="2"/>
        <v>467.5</v>
      </c>
      <c r="P30" s="10">
        <f t="shared" si="3"/>
        <v>155.83333333333334</v>
      </c>
    </row>
    <row r="31" spans="2:16" ht="15">
      <c r="B31" s="5">
        <v>29</v>
      </c>
      <c r="C31" s="20">
        <v>10033</v>
      </c>
      <c r="D31" s="7" t="s">
        <v>82</v>
      </c>
      <c r="E31" s="27" t="s">
        <v>18</v>
      </c>
      <c r="F31" s="27"/>
      <c r="G31" s="5">
        <v>143</v>
      </c>
      <c r="H31" s="5">
        <v>128</v>
      </c>
      <c r="I31" s="5">
        <v>153</v>
      </c>
      <c r="J31" s="5">
        <v>131</v>
      </c>
      <c r="K31" s="5">
        <v>190</v>
      </c>
      <c r="L31" s="5">
        <v>189</v>
      </c>
      <c r="M31" s="8">
        <f t="shared" si="0"/>
        <v>934</v>
      </c>
      <c r="N31" s="9">
        <f t="shared" si="1"/>
        <v>934</v>
      </c>
      <c r="O31" s="9">
        <f t="shared" si="2"/>
        <v>467</v>
      </c>
      <c r="P31" s="10">
        <f t="shared" si="3"/>
        <v>155.66666666666666</v>
      </c>
    </row>
    <row r="32" spans="2:16" ht="15">
      <c r="B32" s="5">
        <v>30</v>
      </c>
      <c r="C32" s="6">
        <v>3201</v>
      </c>
      <c r="D32" s="7" t="s">
        <v>54</v>
      </c>
      <c r="E32" s="27" t="s">
        <v>18</v>
      </c>
      <c r="F32" s="27"/>
      <c r="G32" s="6">
        <v>183</v>
      </c>
      <c r="H32" s="6">
        <v>146</v>
      </c>
      <c r="I32" s="6">
        <v>172</v>
      </c>
      <c r="J32" s="6">
        <v>127</v>
      </c>
      <c r="K32" s="6">
        <v>161</v>
      </c>
      <c r="L32" s="6">
        <v>142</v>
      </c>
      <c r="M32" s="8">
        <f t="shared" si="0"/>
        <v>931</v>
      </c>
      <c r="N32" s="9">
        <f t="shared" si="1"/>
        <v>931</v>
      </c>
      <c r="O32" s="9">
        <f t="shared" si="2"/>
        <v>465.5</v>
      </c>
      <c r="P32" s="10">
        <f t="shared" si="3"/>
        <v>155.16666666666666</v>
      </c>
    </row>
    <row r="33" spans="2:16" ht="15">
      <c r="B33" s="5">
        <v>31</v>
      </c>
      <c r="C33" s="6">
        <v>168</v>
      </c>
      <c r="D33" s="7" t="s">
        <v>65</v>
      </c>
      <c r="E33" s="27" t="s">
        <v>18</v>
      </c>
      <c r="F33" s="27"/>
      <c r="G33" s="5">
        <v>153</v>
      </c>
      <c r="H33" s="5">
        <v>148</v>
      </c>
      <c r="I33" s="5">
        <v>179</v>
      </c>
      <c r="J33" s="5">
        <v>161</v>
      </c>
      <c r="K33" s="5">
        <v>157</v>
      </c>
      <c r="L33" s="5">
        <v>128</v>
      </c>
      <c r="M33" s="8">
        <f t="shared" si="0"/>
        <v>926</v>
      </c>
      <c r="N33" s="9">
        <f t="shared" si="1"/>
        <v>926</v>
      </c>
      <c r="O33" s="9">
        <f t="shared" si="2"/>
        <v>463</v>
      </c>
      <c r="P33" s="10">
        <f t="shared" si="3"/>
        <v>154.33333333333334</v>
      </c>
    </row>
    <row r="34" spans="2:16" ht="15">
      <c r="B34" s="5">
        <v>32</v>
      </c>
      <c r="C34" s="6"/>
      <c r="D34" s="7" t="s">
        <v>117</v>
      </c>
      <c r="E34" s="27" t="s">
        <v>18</v>
      </c>
      <c r="F34" s="27"/>
      <c r="G34" s="5">
        <v>142</v>
      </c>
      <c r="H34" s="5">
        <v>138</v>
      </c>
      <c r="I34" s="5">
        <v>150</v>
      </c>
      <c r="J34" s="5">
        <v>155</v>
      </c>
      <c r="K34" s="5">
        <v>138</v>
      </c>
      <c r="L34" s="5">
        <v>199</v>
      </c>
      <c r="M34" s="8">
        <f t="shared" si="0"/>
        <v>922</v>
      </c>
      <c r="N34" s="9">
        <f t="shared" si="1"/>
        <v>922</v>
      </c>
      <c r="O34" s="9">
        <f t="shared" si="2"/>
        <v>461</v>
      </c>
      <c r="P34" s="10">
        <f t="shared" si="3"/>
        <v>153.66666666666666</v>
      </c>
    </row>
    <row r="35" spans="2:16" ht="15">
      <c r="B35" s="5">
        <v>33</v>
      </c>
      <c r="C35" s="6">
        <v>3195</v>
      </c>
      <c r="D35" s="7" t="s">
        <v>63</v>
      </c>
      <c r="E35" s="27" t="s">
        <v>18</v>
      </c>
      <c r="F35" s="27"/>
      <c r="G35" s="6">
        <v>135</v>
      </c>
      <c r="H35" s="6">
        <v>126</v>
      </c>
      <c r="I35" s="6">
        <v>147</v>
      </c>
      <c r="J35" s="6">
        <v>145</v>
      </c>
      <c r="K35" s="6">
        <v>127</v>
      </c>
      <c r="L35" s="6">
        <v>125</v>
      </c>
      <c r="M35" s="8">
        <f aca="true" t="shared" si="4" ref="M35:M52">SUM(G35+H35+I35+J35+K35+L35)</f>
        <v>805</v>
      </c>
      <c r="N35" s="9">
        <f aca="true" t="shared" si="5" ref="N35:N52">SUM(G35:L35)+(F35*6)</f>
        <v>805</v>
      </c>
      <c r="O35" s="9">
        <f aca="true" t="shared" si="6" ref="O35:O52">N35/2</f>
        <v>402.5</v>
      </c>
      <c r="P35" s="10">
        <f aca="true" t="shared" si="7" ref="P35:P52">SUM(M35)/6</f>
        <v>134.16666666666666</v>
      </c>
    </row>
    <row r="36" spans="2:16" ht="15">
      <c r="B36" s="5">
        <v>34</v>
      </c>
      <c r="C36" s="6"/>
      <c r="D36" s="7"/>
      <c r="E36" s="28"/>
      <c r="F36" s="27"/>
      <c r="G36" s="5"/>
      <c r="H36" s="5"/>
      <c r="I36" s="5"/>
      <c r="J36" s="5"/>
      <c r="K36" s="5"/>
      <c r="L36" s="5"/>
      <c r="M36" s="8">
        <f t="shared" si="4"/>
        <v>0</v>
      </c>
      <c r="N36" s="9">
        <f t="shared" si="5"/>
        <v>0</v>
      </c>
      <c r="O36" s="9">
        <f t="shared" si="6"/>
        <v>0</v>
      </c>
      <c r="P36" s="10">
        <f t="shared" si="7"/>
        <v>0</v>
      </c>
    </row>
    <row r="37" spans="2:16" ht="15">
      <c r="B37" s="5">
        <v>35</v>
      </c>
      <c r="C37" s="6"/>
      <c r="D37" s="7"/>
      <c r="E37" s="28"/>
      <c r="F37" s="27"/>
      <c r="G37" s="5"/>
      <c r="H37" s="5"/>
      <c r="I37" s="5"/>
      <c r="J37" s="5"/>
      <c r="K37" s="5"/>
      <c r="L37" s="5"/>
      <c r="M37" s="8">
        <f t="shared" si="4"/>
        <v>0</v>
      </c>
      <c r="N37" s="9">
        <f t="shared" si="5"/>
        <v>0</v>
      </c>
      <c r="O37" s="9">
        <f t="shared" si="6"/>
        <v>0</v>
      </c>
      <c r="P37" s="10">
        <f t="shared" si="7"/>
        <v>0</v>
      </c>
    </row>
    <row r="38" spans="2:16" ht="15">
      <c r="B38" s="5">
        <v>36</v>
      </c>
      <c r="C38" s="6"/>
      <c r="D38" s="7"/>
      <c r="E38" s="28"/>
      <c r="F38" s="27"/>
      <c r="G38" s="5"/>
      <c r="H38" s="5"/>
      <c r="I38" s="5"/>
      <c r="J38" s="5"/>
      <c r="K38" s="5"/>
      <c r="L38" s="5"/>
      <c r="M38" s="8">
        <f t="shared" si="4"/>
        <v>0</v>
      </c>
      <c r="N38" s="9">
        <f t="shared" si="5"/>
        <v>0</v>
      </c>
      <c r="O38" s="9">
        <f t="shared" si="6"/>
        <v>0</v>
      </c>
      <c r="P38" s="10">
        <f t="shared" si="7"/>
        <v>0</v>
      </c>
    </row>
    <row r="39" spans="2:16" ht="15">
      <c r="B39" s="5">
        <v>37</v>
      </c>
      <c r="C39" s="6"/>
      <c r="D39" s="7"/>
      <c r="E39" s="28"/>
      <c r="F39" s="27"/>
      <c r="G39" s="5"/>
      <c r="H39" s="5"/>
      <c r="I39" s="5"/>
      <c r="J39" s="5"/>
      <c r="K39" s="5"/>
      <c r="L39" s="5"/>
      <c r="M39" s="8">
        <f t="shared" si="4"/>
        <v>0</v>
      </c>
      <c r="N39" s="9">
        <f t="shared" si="5"/>
        <v>0</v>
      </c>
      <c r="O39" s="9">
        <f t="shared" si="6"/>
        <v>0</v>
      </c>
      <c r="P39" s="10">
        <f t="shared" si="7"/>
        <v>0</v>
      </c>
    </row>
    <row r="40" spans="2:16" ht="15">
      <c r="B40" s="5">
        <v>38</v>
      </c>
      <c r="C40" s="6"/>
      <c r="D40" s="7"/>
      <c r="E40" s="28"/>
      <c r="F40" s="27"/>
      <c r="G40" s="5"/>
      <c r="H40" s="5"/>
      <c r="I40" s="5"/>
      <c r="J40" s="5"/>
      <c r="K40" s="5"/>
      <c r="L40" s="5"/>
      <c r="M40" s="8">
        <f t="shared" si="4"/>
        <v>0</v>
      </c>
      <c r="N40" s="9">
        <f t="shared" si="5"/>
        <v>0</v>
      </c>
      <c r="O40" s="9">
        <f t="shared" si="6"/>
        <v>0</v>
      </c>
      <c r="P40" s="10">
        <f t="shared" si="7"/>
        <v>0</v>
      </c>
    </row>
    <row r="41" spans="2:16" ht="15">
      <c r="B41" s="5">
        <v>39</v>
      </c>
      <c r="C41" s="6"/>
      <c r="D41" s="7"/>
      <c r="E41" s="28"/>
      <c r="F41" s="27"/>
      <c r="G41" s="5"/>
      <c r="H41" s="5"/>
      <c r="I41" s="5"/>
      <c r="J41" s="5"/>
      <c r="K41" s="5"/>
      <c r="L41" s="5"/>
      <c r="M41" s="8">
        <f t="shared" si="4"/>
        <v>0</v>
      </c>
      <c r="N41" s="9">
        <f t="shared" si="5"/>
        <v>0</v>
      </c>
      <c r="O41" s="9">
        <f t="shared" si="6"/>
        <v>0</v>
      </c>
      <c r="P41" s="10">
        <f t="shared" si="7"/>
        <v>0</v>
      </c>
    </row>
    <row r="42" spans="2:16" ht="15">
      <c r="B42" s="5">
        <v>40</v>
      </c>
      <c r="C42" s="6"/>
      <c r="D42" s="7"/>
      <c r="E42" s="28"/>
      <c r="F42" s="27"/>
      <c r="G42" s="5"/>
      <c r="H42" s="5"/>
      <c r="I42" s="5"/>
      <c r="J42" s="5"/>
      <c r="K42" s="5"/>
      <c r="L42" s="5"/>
      <c r="M42" s="8">
        <f t="shared" si="4"/>
        <v>0</v>
      </c>
      <c r="N42" s="9">
        <f t="shared" si="5"/>
        <v>0</v>
      </c>
      <c r="O42" s="9">
        <f t="shared" si="6"/>
        <v>0</v>
      </c>
      <c r="P42" s="10">
        <f t="shared" si="7"/>
        <v>0</v>
      </c>
    </row>
    <row r="43" spans="2:16" ht="15">
      <c r="B43" s="5">
        <v>41</v>
      </c>
      <c r="C43" s="6"/>
      <c r="D43" s="7"/>
      <c r="E43" s="28"/>
      <c r="F43" s="27"/>
      <c r="G43" s="5"/>
      <c r="H43" s="5"/>
      <c r="I43" s="5"/>
      <c r="J43" s="5"/>
      <c r="K43" s="5"/>
      <c r="L43" s="5"/>
      <c r="M43" s="8">
        <f t="shared" si="4"/>
        <v>0</v>
      </c>
      <c r="N43" s="9">
        <f t="shared" si="5"/>
        <v>0</v>
      </c>
      <c r="O43" s="9">
        <f t="shared" si="6"/>
        <v>0</v>
      </c>
      <c r="P43" s="10">
        <f t="shared" si="7"/>
        <v>0</v>
      </c>
    </row>
    <row r="44" spans="2:16" ht="15">
      <c r="B44" s="5">
        <v>42</v>
      </c>
      <c r="C44" s="6"/>
      <c r="D44" s="7"/>
      <c r="E44" s="28"/>
      <c r="F44" s="27"/>
      <c r="G44" s="5"/>
      <c r="H44" s="5"/>
      <c r="I44" s="5"/>
      <c r="J44" s="5"/>
      <c r="K44" s="5"/>
      <c r="L44" s="5"/>
      <c r="M44" s="8">
        <f t="shared" si="4"/>
        <v>0</v>
      </c>
      <c r="N44" s="9">
        <f t="shared" si="5"/>
        <v>0</v>
      </c>
      <c r="O44" s="9">
        <f t="shared" si="6"/>
        <v>0</v>
      </c>
      <c r="P44" s="10">
        <f t="shared" si="7"/>
        <v>0</v>
      </c>
    </row>
    <row r="45" spans="2:16" ht="15">
      <c r="B45" s="5">
        <v>43</v>
      </c>
      <c r="C45" s="6"/>
      <c r="D45" s="7"/>
      <c r="E45" s="28"/>
      <c r="F45" s="27"/>
      <c r="G45" s="5"/>
      <c r="H45" s="5"/>
      <c r="I45" s="5"/>
      <c r="J45" s="5"/>
      <c r="K45" s="5"/>
      <c r="L45" s="5"/>
      <c r="M45" s="8">
        <f t="shared" si="4"/>
        <v>0</v>
      </c>
      <c r="N45" s="9">
        <f t="shared" si="5"/>
        <v>0</v>
      </c>
      <c r="O45" s="9">
        <f t="shared" si="6"/>
        <v>0</v>
      </c>
      <c r="P45" s="10">
        <f t="shared" si="7"/>
        <v>0</v>
      </c>
    </row>
    <row r="46" spans="2:16" ht="15">
      <c r="B46" s="5">
        <v>44</v>
      </c>
      <c r="C46" s="6"/>
      <c r="D46" s="7"/>
      <c r="E46" s="28"/>
      <c r="F46" s="27"/>
      <c r="G46" s="5"/>
      <c r="H46" s="5"/>
      <c r="I46" s="5"/>
      <c r="J46" s="5"/>
      <c r="K46" s="5"/>
      <c r="L46" s="5"/>
      <c r="M46" s="8">
        <f t="shared" si="4"/>
        <v>0</v>
      </c>
      <c r="N46" s="9">
        <f t="shared" si="5"/>
        <v>0</v>
      </c>
      <c r="O46" s="9">
        <f t="shared" si="6"/>
        <v>0</v>
      </c>
      <c r="P46" s="10">
        <f t="shared" si="7"/>
        <v>0</v>
      </c>
    </row>
    <row r="47" spans="2:16" ht="15">
      <c r="B47" s="5">
        <v>45</v>
      </c>
      <c r="C47" s="6"/>
      <c r="D47" s="7"/>
      <c r="E47" s="28"/>
      <c r="F47" s="27"/>
      <c r="G47" s="5"/>
      <c r="H47" s="5"/>
      <c r="I47" s="5"/>
      <c r="J47" s="5"/>
      <c r="K47" s="5"/>
      <c r="L47" s="5"/>
      <c r="M47" s="8">
        <f t="shared" si="4"/>
        <v>0</v>
      </c>
      <c r="N47" s="9">
        <f t="shared" si="5"/>
        <v>0</v>
      </c>
      <c r="O47" s="9">
        <f t="shared" si="6"/>
        <v>0</v>
      </c>
      <c r="P47" s="10">
        <f t="shared" si="7"/>
        <v>0</v>
      </c>
    </row>
    <row r="48" spans="2:16" ht="15">
      <c r="B48" s="5">
        <v>46</v>
      </c>
      <c r="C48" s="6"/>
      <c r="D48" s="7"/>
      <c r="E48" s="28"/>
      <c r="F48" s="27"/>
      <c r="G48" s="5"/>
      <c r="H48" s="5"/>
      <c r="I48" s="5"/>
      <c r="J48" s="5"/>
      <c r="K48" s="5"/>
      <c r="L48" s="5"/>
      <c r="M48" s="8">
        <f t="shared" si="4"/>
        <v>0</v>
      </c>
      <c r="N48" s="9">
        <f t="shared" si="5"/>
        <v>0</v>
      </c>
      <c r="O48" s="9">
        <f t="shared" si="6"/>
        <v>0</v>
      </c>
      <c r="P48" s="10">
        <f t="shared" si="7"/>
        <v>0</v>
      </c>
    </row>
    <row r="49" spans="2:16" ht="15">
      <c r="B49" s="5">
        <v>47</v>
      </c>
      <c r="C49" s="6"/>
      <c r="D49" s="7"/>
      <c r="E49" s="28"/>
      <c r="F49" s="27"/>
      <c r="G49" s="5"/>
      <c r="H49" s="5"/>
      <c r="I49" s="5"/>
      <c r="J49" s="5"/>
      <c r="K49" s="5"/>
      <c r="L49" s="5"/>
      <c r="M49" s="8">
        <f t="shared" si="4"/>
        <v>0</v>
      </c>
      <c r="N49" s="9">
        <f t="shared" si="5"/>
        <v>0</v>
      </c>
      <c r="O49" s="9">
        <f t="shared" si="6"/>
        <v>0</v>
      </c>
      <c r="P49" s="10">
        <f t="shared" si="7"/>
        <v>0</v>
      </c>
    </row>
    <row r="50" spans="2:16" ht="15">
      <c r="B50" s="5">
        <v>48</v>
      </c>
      <c r="C50" s="6"/>
      <c r="D50" s="7"/>
      <c r="E50" s="28"/>
      <c r="F50" s="27"/>
      <c r="G50" s="5"/>
      <c r="H50" s="5"/>
      <c r="I50" s="5"/>
      <c r="J50" s="5"/>
      <c r="K50" s="5"/>
      <c r="L50" s="5"/>
      <c r="M50" s="8">
        <f t="shared" si="4"/>
        <v>0</v>
      </c>
      <c r="N50" s="9">
        <f t="shared" si="5"/>
        <v>0</v>
      </c>
      <c r="O50" s="9">
        <f t="shared" si="6"/>
        <v>0</v>
      </c>
      <c r="P50" s="10">
        <f t="shared" si="7"/>
        <v>0</v>
      </c>
    </row>
    <row r="51" spans="2:16" ht="15">
      <c r="B51" s="5">
        <v>49</v>
      </c>
      <c r="C51" s="6"/>
      <c r="D51" s="7"/>
      <c r="E51" s="28"/>
      <c r="F51" s="27"/>
      <c r="G51" s="5"/>
      <c r="H51" s="5"/>
      <c r="I51" s="5"/>
      <c r="J51" s="5"/>
      <c r="K51" s="5"/>
      <c r="L51" s="5"/>
      <c r="M51" s="8">
        <f t="shared" si="4"/>
        <v>0</v>
      </c>
      <c r="N51" s="9">
        <f t="shared" si="5"/>
        <v>0</v>
      </c>
      <c r="O51" s="9">
        <f t="shared" si="6"/>
        <v>0</v>
      </c>
      <c r="P51" s="10">
        <f t="shared" si="7"/>
        <v>0</v>
      </c>
    </row>
    <row r="52" spans="2:16" ht="15">
      <c r="B52" s="5">
        <v>50</v>
      </c>
      <c r="C52" s="6"/>
      <c r="D52" s="7"/>
      <c r="E52" s="28"/>
      <c r="F52" s="27"/>
      <c r="G52" s="5"/>
      <c r="H52" s="5"/>
      <c r="I52" s="5"/>
      <c r="J52" s="5"/>
      <c r="K52" s="5"/>
      <c r="L52" s="5"/>
      <c r="M52" s="8">
        <f t="shared" si="4"/>
        <v>0</v>
      </c>
      <c r="N52" s="9">
        <f t="shared" si="5"/>
        <v>0</v>
      </c>
      <c r="O52" s="9">
        <f t="shared" si="6"/>
        <v>0</v>
      </c>
      <c r="P52" s="10">
        <f t="shared" si="7"/>
        <v>0</v>
      </c>
    </row>
  </sheetData>
  <sheetProtection/>
  <mergeCells count="1">
    <mergeCell ref="B1:P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P46"/>
  <sheetViews>
    <sheetView zoomScalePageLayoutView="0" workbookViewId="0" topLeftCell="A13">
      <selection activeCell="C25" sqref="C25:E25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30.421875" style="0" customWidth="1"/>
    <col min="5" max="5" width="4.421875" style="0" customWidth="1"/>
    <col min="6" max="6" width="5.7109375" style="0" customWidth="1"/>
    <col min="7" max="7" width="7.281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7.28125" style="0" customWidth="1"/>
    <col min="12" max="12" width="7.140625" style="0" customWidth="1"/>
    <col min="14" max="14" width="13.140625" style="0" customWidth="1"/>
    <col min="15" max="15" width="9.7109375" style="0" customWidth="1"/>
  </cols>
  <sheetData>
    <row r="1" spans="2:16" ht="34.5" customHeight="1">
      <c r="B1" s="94" t="s">
        <v>71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5">
      <c r="B2" s="1" t="s">
        <v>0</v>
      </c>
      <c r="C2" s="1" t="s">
        <v>1</v>
      </c>
      <c r="D2" s="1" t="s">
        <v>2</v>
      </c>
      <c r="E2" s="28" t="s">
        <v>16</v>
      </c>
      <c r="F2" s="28" t="s">
        <v>12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2" t="s">
        <v>13</v>
      </c>
      <c r="N2" s="3" t="s">
        <v>10</v>
      </c>
      <c r="O2" s="9" t="s">
        <v>11</v>
      </c>
      <c r="P2" s="4" t="s">
        <v>9</v>
      </c>
    </row>
    <row r="3" spans="2:16" ht="15">
      <c r="B3" s="5">
        <v>1</v>
      </c>
      <c r="C3" s="20">
        <v>194</v>
      </c>
      <c r="D3" s="23" t="s">
        <v>112</v>
      </c>
      <c r="E3" s="27" t="s">
        <v>26</v>
      </c>
      <c r="F3" s="27"/>
      <c r="G3" s="5">
        <v>247</v>
      </c>
      <c r="H3" s="5">
        <v>216</v>
      </c>
      <c r="I3" s="5">
        <v>227</v>
      </c>
      <c r="J3" s="5">
        <v>213</v>
      </c>
      <c r="K3" s="5">
        <v>209</v>
      </c>
      <c r="L3" s="5">
        <v>171</v>
      </c>
      <c r="M3" s="8">
        <f aca="true" t="shared" si="0" ref="M3:M45">SUM(G3+H3+I3+J3+K3+L3)</f>
        <v>1283</v>
      </c>
      <c r="N3" s="9">
        <f aca="true" t="shared" si="1" ref="N3:N45">SUM(G3:L3)+(F3*6)</f>
        <v>1283</v>
      </c>
      <c r="O3" s="9">
        <f aca="true" t="shared" si="2" ref="O3:O45">N3/2</f>
        <v>641.5</v>
      </c>
      <c r="P3" s="10">
        <f aca="true" t="shared" si="3" ref="P3:P45">SUM(M3)/6</f>
        <v>213.83333333333334</v>
      </c>
    </row>
    <row r="4" spans="2:16" ht="15">
      <c r="B4" s="5">
        <v>2</v>
      </c>
      <c r="C4" s="20">
        <v>226</v>
      </c>
      <c r="D4" s="7" t="s">
        <v>99</v>
      </c>
      <c r="E4" s="27" t="s">
        <v>26</v>
      </c>
      <c r="F4" s="27"/>
      <c r="G4" s="5">
        <v>203</v>
      </c>
      <c r="H4" s="5">
        <v>210</v>
      </c>
      <c r="I4" s="5">
        <v>211</v>
      </c>
      <c r="J4" s="5">
        <v>204</v>
      </c>
      <c r="K4" s="5">
        <v>164</v>
      </c>
      <c r="L4" s="5">
        <v>220</v>
      </c>
      <c r="M4" s="8">
        <f t="shared" si="0"/>
        <v>1212</v>
      </c>
      <c r="N4" s="9">
        <f t="shared" si="1"/>
        <v>1212</v>
      </c>
      <c r="O4" s="9">
        <f t="shared" si="2"/>
        <v>606</v>
      </c>
      <c r="P4" s="10">
        <f t="shared" si="3"/>
        <v>202</v>
      </c>
    </row>
    <row r="5" spans="2:16" ht="15">
      <c r="B5" s="5">
        <v>3</v>
      </c>
      <c r="C5" s="20">
        <v>2023</v>
      </c>
      <c r="D5" s="7" t="s">
        <v>37</v>
      </c>
      <c r="E5" s="27" t="s">
        <v>26</v>
      </c>
      <c r="F5" s="27"/>
      <c r="G5" s="6">
        <v>214</v>
      </c>
      <c r="H5" s="6">
        <v>194</v>
      </c>
      <c r="I5" s="6">
        <v>169</v>
      </c>
      <c r="J5" s="6">
        <v>173</v>
      </c>
      <c r="K5" s="6">
        <v>220</v>
      </c>
      <c r="L5" s="6">
        <v>233</v>
      </c>
      <c r="M5" s="8">
        <f t="shared" si="0"/>
        <v>1203</v>
      </c>
      <c r="N5" s="9">
        <f t="shared" si="1"/>
        <v>1203</v>
      </c>
      <c r="O5" s="9">
        <f t="shared" si="2"/>
        <v>601.5</v>
      </c>
      <c r="P5" s="10">
        <f t="shared" si="3"/>
        <v>200.5</v>
      </c>
    </row>
    <row r="6" spans="2:16" ht="15">
      <c r="B6" s="5">
        <v>4</v>
      </c>
      <c r="C6" s="20">
        <v>2997</v>
      </c>
      <c r="D6" s="7" t="s">
        <v>94</v>
      </c>
      <c r="E6" s="27" t="s">
        <v>26</v>
      </c>
      <c r="F6" s="27">
        <v>8</v>
      </c>
      <c r="G6" s="5">
        <v>200</v>
      </c>
      <c r="H6" s="5">
        <v>202</v>
      </c>
      <c r="I6" s="5">
        <v>147</v>
      </c>
      <c r="J6" s="5">
        <v>210</v>
      </c>
      <c r="K6" s="5">
        <v>198</v>
      </c>
      <c r="L6" s="5">
        <v>196</v>
      </c>
      <c r="M6" s="8">
        <f t="shared" si="0"/>
        <v>1153</v>
      </c>
      <c r="N6" s="9">
        <f t="shared" si="1"/>
        <v>1201</v>
      </c>
      <c r="O6" s="9">
        <f t="shared" si="2"/>
        <v>600.5</v>
      </c>
      <c r="P6" s="10">
        <f t="shared" si="3"/>
        <v>192.16666666666666</v>
      </c>
    </row>
    <row r="7" spans="2:16" ht="15">
      <c r="B7" s="5">
        <v>5</v>
      </c>
      <c r="C7" s="20">
        <v>1857</v>
      </c>
      <c r="D7" s="7" t="s">
        <v>75</v>
      </c>
      <c r="E7" s="27" t="s">
        <v>26</v>
      </c>
      <c r="F7" s="27"/>
      <c r="G7" s="5">
        <v>172</v>
      </c>
      <c r="H7" s="5">
        <v>200</v>
      </c>
      <c r="I7" s="5">
        <v>222</v>
      </c>
      <c r="J7" s="5">
        <v>189</v>
      </c>
      <c r="K7" s="5">
        <v>195</v>
      </c>
      <c r="L7" s="5">
        <v>218</v>
      </c>
      <c r="M7" s="8">
        <f t="shared" si="0"/>
        <v>1196</v>
      </c>
      <c r="N7" s="9">
        <f t="shared" si="1"/>
        <v>1196</v>
      </c>
      <c r="O7" s="9">
        <f t="shared" si="2"/>
        <v>598</v>
      </c>
      <c r="P7" s="10">
        <f t="shared" si="3"/>
        <v>199.33333333333334</v>
      </c>
    </row>
    <row r="8" spans="2:16" ht="15">
      <c r="B8" s="5">
        <v>6</v>
      </c>
      <c r="C8" s="20">
        <v>2331</v>
      </c>
      <c r="D8" s="23" t="s">
        <v>58</v>
      </c>
      <c r="E8" s="27" t="s">
        <v>26</v>
      </c>
      <c r="F8" s="27"/>
      <c r="G8" s="5">
        <v>182</v>
      </c>
      <c r="H8" s="5">
        <v>164</v>
      </c>
      <c r="I8" s="5">
        <v>209</v>
      </c>
      <c r="J8" s="5">
        <v>178</v>
      </c>
      <c r="K8" s="5">
        <v>204</v>
      </c>
      <c r="L8" s="5">
        <v>227</v>
      </c>
      <c r="M8" s="8">
        <f t="shared" si="0"/>
        <v>1164</v>
      </c>
      <c r="N8" s="9">
        <f t="shared" si="1"/>
        <v>1164</v>
      </c>
      <c r="O8" s="9">
        <f t="shared" si="2"/>
        <v>582</v>
      </c>
      <c r="P8" s="10">
        <f t="shared" si="3"/>
        <v>194</v>
      </c>
    </row>
    <row r="9" spans="2:16" ht="15">
      <c r="B9" s="5">
        <v>7</v>
      </c>
      <c r="C9" s="20">
        <v>1316</v>
      </c>
      <c r="D9" s="7" t="s">
        <v>93</v>
      </c>
      <c r="E9" s="27" t="s">
        <v>26</v>
      </c>
      <c r="F9" s="27"/>
      <c r="G9" s="5">
        <v>189</v>
      </c>
      <c r="H9" s="5">
        <v>171</v>
      </c>
      <c r="I9" s="5">
        <v>213</v>
      </c>
      <c r="J9" s="5">
        <v>197</v>
      </c>
      <c r="K9" s="5">
        <v>191</v>
      </c>
      <c r="L9" s="5">
        <v>201</v>
      </c>
      <c r="M9" s="8">
        <f t="shared" si="0"/>
        <v>1162</v>
      </c>
      <c r="N9" s="9">
        <f t="shared" si="1"/>
        <v>1162</v>
      </c>
      <c r="O9" s="9">
        <f t="shared" si="2"/>
        <v>581</v>
      </c>
      <c r="P9" s="10">
        <f t="shared" si="3"/>
        <v>193.66666666666666</v>
      </c>
    </row>
    <row r="10" spans="2:16" ht="15">
      <c r="B10" s="5">
        <v>8</v>
      </c>
      <c r="C10" s="20">
        <v>1249</v>
      </c>
      <c r="D10" s="7" t="s">
        <v>92</v>
      </c>
      <c r="E10" s="27" t="s">
        <v>26</v>
      </c>
      <c r="F10" s="27"/>
      <c r="G10" s="5">
        <v>177</v>
      </c>
      <c r="H10" s="5">
        <v>177</v>
      </c>
      <c r="I10" s="5">
        <v>151</v>
      </c>
      <c r="J10" s="5">
        <v>201</v>
      </c>
      <c r="K10" s="5">
        <v>226</v>
      </c>
      <c r="L10" s="5">
        <v>200</v>
      </c>
      <c r="M10" s="8">
        <f t="shared" si="0"/>
        <v>1132</v>
      </c>
      <c r="N10" s="9">
        <f t="shared" si="1"/>
        <v>1132</v>
      </c>
      <c r="O10" s="9">
        <f t="shared" si="2"/>
        <v>566</v>
      </c>
      <c r="P10" s="10">
        <f t="shared" si="3"/>
        <v>188.66666666666666</v>
      </c>
    </row>
    <row r="11" spans="2:16" ht="15">
      <c r="B11" s="5">
        <v>9</v>
      </c>
      <c r="C11" s="20">
        <v>2499</v>
      </c>
      <c r="D11" s="7" t="s">
        <v>87</v>
      </c>
      <c r="E11" s="27" t="s">
        <v>26</v>
      </c>
      <c r="F11" s="27">
        <v>8</v>
      </c>
      <c r="G11" s="5">
        <v>134</v>
      </c>
      <c r="H11" s="5">
        <v>161</v>
      </c>
      <c r="I11" s="5">
        <v>187</v>
      </c>
      <c r="J11" s="5">
        <v>224</v>
      </c>
      <c r="K11" s="5">
        <v>211</v>
      </c>
      <c r="L11" s="5">
        <v>156</v>
      </c>
      <c r="M11" s="8">
        <f t="shared" si="0"/>
        <v>1073</v>
      </c>
      <c r="N11" s="9">
        <f t="shared" si="1"/>
        <v>1121</v>
      </c>
      <c r="O11" s="9">
        <f t="shared" si="2"/>
        <v>560.5</v>
      </c>
      <c r="P11" s="10">
        <f t="shared" si="3"/>
        <v>178.83333333333334</v>
      </c>
    </row>
    <row r="12" spans="2:16" ht="15">
      <c r="B12" s="5">
        <v>10</v>
      </c>
      <c r="C12" s="20">
        <v>203</v>
      </c>
      <c r="D12" s="7" t="s">
        <v>83</v>
      </c>
      <c r="E12" s="27" t="s">
        <v>26</v>
      </c>
      <c r="F12" s="27"/>
      <c r="G12" s="5">
        <v>225</v>
      </c>
      <c r="H12" s="5">
        <v>200</v>
      </c>
      <c r="I12" s="5">
        <v>138</v>
      </c>
      <c r="J12" s="5">
        <v>185</v>
      </c>
      <c r="K12" s="5">
        <v>163</v>
      </c>
      <c r="L12" s="5">
        <v>210</v>
      </c>
      <c r="M12" s="8">
        <f t="shared" si="0"/>
        <v>1121</v>
      </c>
      <c r="N12" s="9">
        <f t="shared" si="1"/>
        <v>1121</v>
      </c>
      <c r="O12" s="9">
        <f t="shared" si="2"/>
        <v>560.5</v>
      </c>
      <c r="P12" s="10">
        <f t="shared" si="3"/>
        <v>186.83333333333334</v>
      </c>
    </row>
    <row r="13" spans="2:16" ht="15">
      <c r="B13" s="5">
        <v>11</v>
      </c>
      <c r="C13" s="20">
        <v>169</v>
      </c>
      <c r="D13" s="7" t="s">
        <v>29</v>
      </c>
      <c r="E13" s="27" t="s">
        <v>26</v>
      </c>
      <c r="F13" s="27"/>
      <c r="G13" s="6">
        <v>181</v>
      </c>
      <c r="H13" s="6">
        <v>192</v>
      </c>
      <c r="I13" s="6">
        <v>181</v>
      </c>
      <c r="J13" s="6">
        <v>167</v>
      </c>
      <c r="K13" s="6">
        <v>199</v>
      </c>
      <c r="L13" s="6">
        <v>201</v>
      </c>
      <c r="M13" s="8">
        <f t="shared" si="0"/>
        <v>1121</v>
      </c>
      <c r="N13" s="9">
        <f t="shared" si="1"/>
        <v>1121</v>
      </c>
      <c r="O13" s="9">
        <f t="shared" si="2"/>
        <v>560.5</v>
      </c>
      <c r="P13" s="10">
        <f t="shared" si="3"/>
        <v>186.83333333333334</v>
      </c>
    </row>
    <row r="14" spans="2:16" ht="15">
      <c r="B14" s="5">
        <v>12</v>
      </c>
      <c r="C14" s="20">
        <v>2244</v>
      </c>
      <c r="D14" s="7" t="s">
        <v>74</v>
      </c>
      <c r="E14" s="27" t="s">
        <v>26</v>
      </c>
      <c r="F14" s="27"/>
      <c r="G14" s="5">
        <v>141</v>
      </c>
      <c r="H14" s="5">
        <v>230</v>
      </c>
      <c r="I14" s="5">
        <v>181</v>
      </c>
      <c r="J14" s="5">
        <v>177</v>
      </c>
      <c r="K14" s="5">
        <v>179</v>
      </c>
      <c r="L14" s="5">
        <v>210</v>
      </c>
      <c r="M14" s="8">
        <f t="shared" si="0"/>
        <v>1118</v>
      </c>
      <c r="N14" s="9">
        <f t="shared" si="1"/>
        <v>1118</v>
      </c>
      <c r="O14" s="9">
        <f t="shared" si="2"/>
        <v>559</v>
      </c>
      <c r="P14" s="10">
        <f t="shared" si="3"/>
        <v>186.33333333333334</v>
      </c>
    </row>
    <row r="15" spans="2:16" ht="15">
      <c r="B15" s="5">
        <v>13</v>
      </c>
      <c r="C15" s="20">
        <v>1613</v>
      </c>
      <c r="D15" s="7" t="s">
        <v>95</v>
      </c>
      <c r="E15" s="27" t="s">
        <v>26</v>
      </c>
      <c r="F15" s="27"/>
      <c r="G15" s="6">
        <v>161</v>
      </c>
      <c r="H15" s="6">
        <v>203</v>
      </c>
      <c r="I15" s="6">
        <v>204</v>
      </c>
      <c r="J15" s="6">
        <v>194</v>
      </c>
      <c r="K15" s="6">
        <v>155</v>
      </c>
      <c r="L15" s="6">
        <v>198</v>
      </c>
      <c r="M15" s="8">
        <f t="shared" si="0"/>
        <v>1115</v>
      </c>
      <c r="N15" s="9">
        <f t="shared" si="1"/>
        <v>1115</v>
      </c>
      <c r="O15" s="9">
        <f t="shared" si="2"/>
        <v>557.5</v>
      </c>
      <c r="P15" s="10">
        <f t="shared" si="3"/>
        <v>185.83333333333334</v>
      </c>
    </row>
    <row r="16" spans="2:16" ht="15">
      <c r="B16" s="5">
        <v>14</v>
      </c>
      <c r="C16" s="20">
        <v>794</v>
      </c>
      <c r="D16" s="7" t="s">
        <v>102</v>
      </c>
      <c r="E16" s="27" t="s">
        <v>26</v>
      </c>
      <c r="F16" s="27">
        <v>8</v>
      </c>
      <c r="G16" s="5">
        <v>185</v>
      </c>
      <c r="H16" s="5">
        <v>187</v>
      </c>
      <c r="I16" s="5">
        <v>147</v>
      </c>
      <c r="J16" s="5">
        <v>146</v>
      </c>
      <c r="K16" s="5">
        <v>170</v>
      </c>
      <c r="L16" s="5">
        <v>222</v>
      </c>
      <c r="M16" s="8">
        <f t="shared" si="0"/>
        <v>1057</v>
      </c>
      <c r="N16" s="9">
        <f t="shared" si="1"/>
        <v>1105</v>
      </c>
      <c r="O16" s="9">
        <f t="shared" si="2"/>
        <v>552.5</v>
      </c>
      <c r="P16" s="10">
        <f t="shared" si="3"/>
        <v>176.16666666666666</v>
      </c>
    </row>
    <row r="17" spans="2:16" ht="15">
      <c r="B17" s="5">
        <v>15</v>
      </c>
      <c r="C17" s="20">
        <v>860</v>
      </c>
      <c r="D17" s="7" t="s">
        <v>90</v>
      </c>
      <c r="E17" s="27" t="s">
        <v>26</v>
      </c>
      <c r="F17" s="27"/>
      <c r="G17" s="5">
        <v>195</v>
      </c>
      <c r="H17" s="5">
        <v>171</v>
      </c>
      <c r="I17" s="5">
        <v>181</v>
      </c>
      <c r="J17" s="5">
        <v>199</v>
      </c>
      <c r="K17" s="5">
        <v>167</v>
      </c>
      <c r="L17" s="5">
        <v>191</v>
      </c>
      <c r="M17" s="8">
        <f t="shared" si="0"/>
        <v>1104</v>
      </c>
      <c r="N17" s="9">
        <f t="shared" si="1"/>
        <v>1104</v>
      </c>
      <c r="O17" s="9">
        <f t="shared" si="2"/>
        <v>552</v>
      </c>
      <c r="P17" s="10">
        <f t="shared" si="3"/>
        <v>184</v>
      </c>
    </row>
    <row r="18" spans="2:16" ht="15">
      <c r="B18" s="5">
        <v>16</v>
      </c>
      <c r="C18" s="20">
        <v>1774</v>
      </c>
      <c r="D18" s="7" t="s">
        <v>73</v>
      </c>
      <c r="E18" s="27" t="s">
        <v>18</v>
      </c>
      <c r="F18" s="27"/>
      <c r="G18" s="5">
        <v>170</v>
      </c>
      <c r="H18" s="5">
        <v>188</v>
      </c>
      <c r="I18" s="5">
        <v>199</v>
      </c>
      <c r="J18" s="5">
        <v>192</v>
      </c>
      <c r="K18" s="5">
        <v>201</v>
      </c>
      <c r="L18" s="5">
        <v>142</v>
      </c>
      <c r="M18" s="8">
        <f t="shared" si="0"/>
        <v>1092</v>
      </c>
      <c r="N18" s="9">
        <f t="shared" si="1"/>
        <v>1092</v>
      </c>
      <c r="O18" s="9">
        <f t="shared" si="2"/>
        <v>546</v>
      </c>
      <c r="P18" s="10">
        <f t="shared" si="3"/>
        <v>182</v>
      </c>
    </row>
    <row r="19" spans="2:16" ht="15">
      <c r="B19" s="5">
        <v>17</v>
      </c>
      <c r="C19" s="20">
        <v>2022</v>
      </c>
      <c r="D19" s="7" t="s">
        <v>38</v>
      </c>
      <c r="E19" s="27" t="s">
        <v>18</v>
      </c>
      <c r="F19" s="27">
        <v>8</v>
      </c>
      <c r="G19" s="5">
        <v>161</v>
      </c>
      <c r="H19" s="5">
        <v>189</v>
      </c>
      <c r="I19" s="5">
        <v>194</v>
      </c>
      <c r="J19" s="5">
        <v>142</v>
      </c>
      <c r="K19" s="5">
        <v>181</v>
      </c>
      <c r="L19" s="5">
        <v>169</v>
      </c>
      <c r="M19" s="8">
        <f t="shared" si="0"/>
        <v>1036</v>
      </c>
      <c r="N19" s="9">
        <f t="shared" si="1"/>
        <v>1084</v>
      </c>
      <c r="O19" s="9">
        <f t="shared" si="2"/>
        <v>542</v>
      </c>
      <c r="P19" s="10">
        <f t="shared" si="3"/>
        <v>172.66666666666666</v>
      </c>
    </row>
    <row r="20" spans="2:16" ht="15">
      <c r="B20" s="5">
        <v>18</v>
      </c>
      <c r="C20" s="20">
        <v>929</v>
      </c>
      <c r="D20" s="23" t="s">
        <v>111</v>
      </c>
      <c r="E20" s="27" t="s">
        <v>26</v>
      </c>
      <c r="F20" s="27"/>
      <c r="G20" s="5">
        <v>175</v>
      </c>
      <c r="H20" s="5">
        <v>132</v>
      </c>
      <c r="I20" s="5">
        <v>174</v>
      </c>
      <c r="J20" s="5">
        <v>171</v>
      </c>
      <c r="K20" s="5">
        <v>206</v>
      </c>
      <c r="L20" s="5">
        <v>221</v>
      </c>
      <c r="M20" s="8">
        <f t="shared" si="0"/>
        <v>1079</v>
      </c>
      <c r="N20" s="9">
        <f t="shared" si="1"/>
        <v>1079</v>
      </c>
      <c r="O20" s="9">
        <f t="shared" si="2"/>
        <v>539.5</v>
      </c>
      <c r="P20" s="10">
        <f t="shared" si="3"/>
        <v>179.83333333333334</v>
      </c>
    </row>
    <row r="21" spans="2:16" ht="15">
      <c r="B21" s="5">
        <v>19</v>
      </c>
      <c r="C21" s="20">
        <v>2407</v>
      </c>
      <c r="D21" s="7" t="s">
        <v>88</v>
      </c>
      <c r="E21" s="27" t="s">
        <v>26</v>
      </c>
      <c r="F21" s="27"/>
      <c r="G21" s="5">
        <v>153</v>
      </c>
      <c r="H21" s="5">
        <v>177</v>
      </c>
      <c r="I21" s="5">
        <v>147</v>
      </c>
      <c r="J21" s="5">
        <v>193</v>
      </c>
      <c r="K21" s="5">
        <v>201</v>
      </c>
      <c r="L21" s="5">
        <v>204</v>
      </c>
      <c r="M21" s="8">
        <f t="shared" si="0"/>
        <v>1075</v>
      </c>
      <c r="N21" s="9">
        <f t="shared" si="1"/>
        <v>1075</v>
      </c>
      <c r="O21" s="9">
        <f t="shared" si="2"/>
        <v>537.5</v>
      </c>
      <c r="P21" s="10">
        <f t="shared" si="3"/>
        <v>179.16666666666666</v>
      </c>
    </row>
    <row r="22" spans="2:16" ht="15">
      <c r="B22" s="5">
        <v>20</v>
      </c>
      <c r="C22" s="20">
        <v>959</v>
      </c>
      <c r="D22" s="7" t="s">
        <v>89</v>
      </c>
      <c r="E22" s="27" t="s">
        <v>26</v>
      </c>
      <c r="F22" s="27">
        <v>8</v>
      </c>
      <c r="G22" s="6">
        <v>181</v>
      </c>
      <c r="H22" s="6">
        <v>189</v>
      </c>
      <c r="I22" s="6">
        <v>160</v>
      </c>
      <c r="J22" s="6">
        <v>169</v>
      </c>
      <c r="K22" s="6">
        <v>151</v>
      </c>
      <c r="L22" s="6">
        <v>177</v>
      </c>
      <c r="M22" s="8">
        <f t="shared" si="0"/>
        <v>1027</v>
      </c>
      <c r="N22" s="9">
        <f t="shared" si="1"/>
        <v>1075</v>
      </c>
      <c r="O22" s="9">
        <f t="shared" si="2"/>
        <v>537.5</v>
      </c>
      <c r="P22" s="10">
        <f t="shared" si="3"/>
        <v>171.16666666666666</v>
      </c>
    </row>
    <row r="23" spans="2:16" ht="15">
      <c r="B23" s="5">
        <v>21</v>
      </c>
      <c r="C23" s="20">
        <v>2051</v>
      </c>
      <c r="D23" s="7" t="s">
        <v>76</v>
      </c>
      <c r="E23" s="27" t="s">
        <v>26</v>
      </c>
      <c r="F23" s="27"/>
      <c r="G23" s="6">
        <v>165</v>
      </c>
      <c r="H23" s="6">
        <v>155</v>
      </c>
      <c r="I23" s="6">
        <v>239</v>
      </c>
      <c r="J23" s="6">
        <v>180</v>
      </c>
      <c r="K23" s="6">
        <v>179</v>
      </c>
      <c r="L23" s="6">
        <v>156</v>
      </c>
      <c r="M23" s="8">
        <f t="shared" si="0"/>
        <v>1074</v>
      </c>
      <c r="N23" s="9">
        <f t="shared" si="1"/>
        <v>1074</v>
      </c>
      <c r="O23" s="9">
        <f t="shared" si="2"/>
        <v>537</v>
      </c>
      <c r="P23" s="10">
        <f t="shared" si="3"/>
        <v>179</v>
      </c>
    </row>
    <row r="24" spans="2:16" ht="15">
      <c r="B24" s="5">
        <v>22</v>
      </c>
      <c r="C24" s="20">
        <v>2253</v>
      </c>
      <c r="D24" s="7" t="s">
        <v>106</v>
      </c>
      <c r="E24" s="27" t="s">
        <v>26</v>
      </c>
      <c r="F24" s="27"/>
      <c r="G24" s="5">
        <v>157</v>
      </c>
      <c r="H24" s="5">
        <v>177</v>
      </c>
      <c r="I24" s="5">
        <v>189</v>
      </c>
      <c r="J24" s="5">
        <v>176</v>
      </c>
      <c r="K24" s="5">
        <v>219</v>
      </c>
      <c r="L24" s="5">
        <v>154</v>
      </c>
      <c r="M24" s="8">
        <f t="shared" si="0"/>
        <v>1072</v>
      </c>
      <c r="N24" s="9">
        <f t="shared" si="1"/>
        <v>1072</v>
      </c>
      <c r="O24" s="9">
        <f t="shared" si="2"/>
        <v>536</v>
      </c>
      <c r="P24" s="10">
        <f t="shared" si="3"/>
        <v>178.66666666666666</v>
      </c>
    </row>
    <row r="25" spans="2:16" ht="15">
      <c r="B25" s="5">
        <v>23</v>
      </c>
      <c r="C25" s="20">
        <v>1854</v>
      </c>
      <c r="D25" s="7" t="s">
        <v>57</v>
      </c>
      <c r="E25" s="27" t="s">
        <v>26</v>
      </c>
      <c r="F25" s="27"/>
      <c r="G25" s="5">
        <v>146</v>
      </c>
      <c r="H25" s="5">
        <v>164</v>
      </c>
      <c r="I25" s="5">
        <v>159</v>
      </c>
      <c r="J25" s="5">
        <v>178</v>
      </c>
      <c r="K25" s="5">
        <v>254</v>
      </c>
      <c r="L25" s="5">
        <v>169</v>
      </c>
      <c r="M25" s="8">
        <f t="shared" si="0"/>
        <v>1070</v>
      </c>
      <c r="N25" s="9">
        <f t="shared" si="1"/>
        <v>1070</v>
      </c>
      <c r="O25" s="9">
        <f t="shared" si="2"/>
        <v>535</v>
      </c>
      <c r="P25" s="10">
        <f t="shared" si="3"/>
        <v>178.33333333333334</v>
      </c>
    </row>
    <row r="26" spans="2:16" ht="15">
      <c r="B26" s="5">
        <v>24</v>
      </c>
      <c r="C26" s="20">
        <v>3035</v>
      </c>
      <c r="D26" s="7" t="s">
        <v>51</v>
      </c>
      <c r="E26" s="27" t="s">
        <v>18</v>
      </c>
      <c r="F26" s="27"/>
      <c r="G26" s="5">
        <v>178</v>
      </c>
      <c r="H26" s="5">
        <v>135</v>
      </c>
      <c r="I26" s="5">
        <v>171</v>
      </c>
      <c r="J26" s="5">
        <v>163</v>
      </c>
      <c r="K26" s="5">
        <v>208</v>
      </c>
      <c r="L26" s="5">
        <v>211</v>
      </c>
      <c r="M26" s="8">
        <f t="shared" si="0"/>
        <v>1066</v>
      </c>
      <c r="N26" s="9">
        <f t="shared" si="1"/>
        <v>1066</v>
      </c>
      <c r="O26" s="9">
        <f t="shared" si="2"/>
        <v>533</v>
      </c>
      <c r="P26" s="10">
        <f t="shared" si="3"/>
        <v>177.66666666666666</v>
      </c>
    </row>
    <row r="27" spans="2:16" ht="15">
      <c r="B27" s="5">
        <v>25</v>
      </c>
      <c r="C27" s="20">
        <v>743</v>
      </c>
      <c r="D27" s="7" t="s">
        <v>101</v>
      </c>
      <c r="E27" s="27" t="s">
        <v>26</v>
      </c>
      <c r="F27" s="27"/>
      <c r="G27" s="5">
        <v>191</v>
      </c>
      <c r="H27" s="5">
        <v>175</v>
      </c>
      <c r="I27" s="5">
        <v>207</v>
      </c>
      <c r="J27" s="5">
        <v>130</v>
      </c>
      <c r="K27" s="5">
        <v>195</v>
      </c>
      <c r="L27" s="5">
        <v>167</v>
      </c>
      <c r="M27" s="8">
        <f t="shared" si="0"/>
        <v>1065</v>
      </c>
      <c r="N27" s="9">
        <f t="shared" si="1"/>
        <v>1065</v>
      </c>
      <c r="O27" s="9">
        <f t="shared" si="2"/>
        <v>532.5</v>
      </c>
      <c r="P27" s="10">
        <f t="shared" si="3"/>
        <v>177.5</v>
      </c>
    </row>
    <row r="28" spans="2:16" ht="15">
      <c r="B28" s="5">
        <v>26</v>
      </c>
      <c r="C28" s="20">
        <v>1546</v>
      </c>
      <c r="D28" s="7" t="s">
        <v>91</v>
      </c>
      <c r="E28" s="27" t="s">
        <v>26</v>
      </c>
      <c r="F28" s="27"/>
      <c r="G28" s="5">
        <v>136</v>
      </c>
      <c r="H28" s="5">
        <v>175</v>
      </c>
      <c r="I28" s="5">
        <v>191</v>
      </c>
      <c r="J28" s="5">
        <v>234</v>
      </c>
      <c r="K28" s="5">
        <v>162</v>
      </c>
      <c r="L28" s="5">
        <v>158</v>
      </c>
      <c r="M28" s="8">
        <f t="shared" si="0"/>
        <v>1056</v>
      </c>
      <c r="N28" s="9">
        <f t="shared" si="1"/>
        <v>1056</v>
      </c>
      <c r="O28" s="9">
        <f t="shared" si="2"/>
        <v>528</v>
      </c>
      <c r="P28" s="10">
        <f t="shared" si="3"/>
        <v>176</v>
      </c>
    </row>
    <row r="29" spans="2:16" ht="15">
      <c r="B29" s="5">
        <v>27</v>
      </c>
      <c r="C29" s="20">
        <v>3030</v>
      </c>
      <c r="D29" s="7" t="s">
        <v>77</v>
      </c>
      <c r="E29" s="27" t="s">
        <v>26</v>
      </c>
      <c r="F29" s="27"/>
      <c r="G29" s="5">
        <v>212</v>
      </c>
      <c r="H29" s="5">
        <v>162</v>
      </c>
      <c r="I29" s="5">
        <v>197</v>
      </c>
      <c r="J29" s="5">
        <v>135</v>
      </c>
      <c r="K29" s="5">
        <v>201</v>
      </c>
      <c r="L29" s="5">
        <v>146</v>
      </c>
      <c r="M29" s="8">
        <f t="shared" si="0"/>
        <v>1053</v>
      </c>
      <c r="N29" s="9">
        <f t="shared" si="1"/>
        <v>1053</v>
      </c>
      <c r="O29" s="9">
        <f t="shared" si="2"/>
        <v>526.5</v>
      </c>
      <c r="P29" s="10">
        <f t="shared" si="3"/>
        <v>175.5</v>
      </c>
    </row>
    <row r="30" spans="2:16" ht="15">
      <c r="B30" s="5">
        <v>28</v>
      </c>
      <c r="C30" s="20">
        <v>2157</v>
      </c>
      <c r="D30" s="7" t="s">
        <v>78</v>
      </c>
      <c r="E30" s="27" t="s">
        <v>26</v>
      </c>
      <c r="F30" s="27"/>
      <c r="G30" s="5">
        <v>183</v>
      </c>
      <c r="H30" s="5">
        <v>165</v>
      </c>
      <c r="I30" s="5">
        <v>143</v>
      </c>
      <c r="J30" s="5">
        <v>156</v>
      </c>
      <c r="K30" s="5">
        <v>243</v>
      </c>
      <c r="L30" s="5">
        <v>158</v>
      </c>
      <c r="M30" s="8">
        <f t="shared" si="0"/>
        <v>1048</v>
      </c>
      <c r="N30" s="9">
        <f t="shared" si="1"/>
        <v>1048</v>
      </c>
      <c r="O30" s="9">
        <f t="shared" si="2"/>
        <v>524</v>
      </c>
      <c r="P30" s="10">
        <f t="shared" si="3"/>
        <v>174.66666666666666</v>
      </c>
    </row>
    <row r="31" spans="2:16" ht="15">
      <c r="B31" s="5">
        <v>29</v>
      </c>
      <c r="C31" s="20">
        <v>10032</v>
      </c>
      <c r="D31" s="7" t="s">
        <v>52</v>
      </c>
      <c r="E31" s="27" t="s">
        <v>18</v>
      </c>
      <c r="F31" s="27">
        <v>8</v>
      </c>
      <c r="G31" s="5">
        <v>135</v>
      </c>
      <c r="H31" s="5">
        <v>233</v>
      </c>
      <c r="I31" s="5">
        <v>162</v>
      </c>
      <c r="J31" s="5">
        <v>154</v>
      </c>
      <c r="K31" s="5">
        <v>146</v>
      </c>
      <c r="L31" s="5">
        <v>150</v>
      </c>
      <c r="M31" s="8">
        <f t="shared" si="0"/>
        <v>980</v>
      </c>
      <c r="N31" s="9">
        <f t="shared" si="1"/>
        <v>1028</v>
      </c>
      <c r="O31" s="9">
        <f t="shared" si="2"/>
        <v>514</v>
      </c>
      <c r="P31" s="10">
        <f t="shared" si="3"/>
        <v>163.33333333333334</v>
      </c>
    </row>
    <row r="32" spans="2:16" ht="15">
      <c r="B32" s="5">
        <v>30</v>
      </c>
      <c r="C32" s="20">
        <v>3198</v>
      </c>
      <c r="D32" s="7" t="s">
        <v>107</v>
      </c>
      <c r="E32" s="27" t="s">
        <v>18</v>
      </c>
      <c r="F32" s="27"/>
      <c r="G32" s="6">
        <v>147</v>
      </c>
      <c r="H32" s="6">
        <v>202</v>
      </c>
      <c r="I32" s="6">
        <v>159</v>
      </c>
      <c r="J32" s="6">
        <v>191</v>
      </c>
      <c r="K32" s="6">
        <v>169</v>
      </c>
      <c r="L32" s="6">
        <v>155</v>
      </c>
      <c r="M32" s="8">
        <f t="shared" si="0"/>
        <v>1023</v>
      </c>
      <c r="N32" s="9">
        <f t="shared" si="1"/>
        <v>1023</v>
      </c>
      <c r="O32" s="9">
        <f t="shared" si="2"/>
        <v>511.5</v>
      </c>
      <c r="P32" s="10">
        <f t="shared" si="3"/>
        <v>170.5</v>
      </c>
    </row>
    <row r="33" spans="2:16" ht="15">
      <c r="B33" s="5">
        <v>31</v>
      </c>
      <c r="C33" s="20">
        <v>2988</v>
      </c>
      <c r="D33" s="7" t="s">
        <v>79</v>
      </c>
      <c r="E33" s="27" t="s">
        <v>18</v>
      </c>
      <c r="F33" s="27"/>
      <c r="G33" s="5">
        <v>208</v>
      </c>
      <c r="H33" s="5">
        <v>136</v>
      </c>
      <c r="I33" s="5">
        <v>124</v>
      </c>
      <c r="J33" s="5">
        <v>216</v>
      </c>
      <c r="K33" s="5">
        <v>147</v>
      </c>
      <c r="L33" s="5">
        <v>187</v>
      </c>
      <c r="M33" s="8">
        <f t="shared" si="0"/>
        <v>1018</v>
      </c>
      <c r="N33" s="9">
        <f t="shared" si="1"/>
        <v>1018</v>
      </c>
      <c r="O33" s="9">
        <f t="shared" si="2"/>
        <v>509</v>
      </c>
      <c r="P33" s="10">
        <f t="shared" si="3"/>
        <v>169.66666666666666</v>
      </c>
    </row>
    <row r="34" spans="2:16" ht="15">
      <c r="B34" s="5">
        <v>32</v>
      </c>
      <c r="C34" s="20">
        <v>2993</v>
      </c>
      <c r="D34" s="7" t="s">
        <v>49</v>
      </c>
      <c r="E34" s="27" t="s">
        <v>18</v>
      </c>
      <c r="F34" s="27">
        <v>8</v>
      </c>
      <c r="G34" s="5">
        <v>149</v>
      </c>
      <c r="H34" s="5">
        <v>157</v>
      </c>
      <c r="I34" s="5">
        <v>148</v>
      </c>
      <c r="J34" s="5">
        <v>173</v>
      </c>
      <c r="K34" s="5">
        <v>163</v>
      </c>
      <c r="L34" s="5">
        <v>169</v>
      </c>
      <c r="M34" s="8">
        <f t="shared" si="0"/>
        <v>959</v>
      </c>
      <c r="N34" s="9">
        <f t="shared" si="1"/>
        <v>1007</v>
      </c>
      <c r="O34" s="9">
        <f t="shared" si="2"/>
        <v>503.5</v>
      </c>
      <c r="P34" s="10">
        <f t="shared" si="3"/>
        <v>159.83333333333334</v>
      </c>
    </row>
    <row r="35" spans="2:16" ht="15">
      <c r="B35" s="5">
        <v>33</v>
      </c>
      <c r="C35" s="20">
        <v>783</v>
      </c>
      <c r="D35" s="7" t="s">
        <v>84</v>
      </c>
      <c r="E35" s="27" t="s">
        <v>26</v>
      </c>
      <c r="F35" s="27">
        <v>8</v>
      </c>
      <c r="G35" s="5">
        <v>181</v>
      </c>
      <c r="H35" s="5">
        <v>147</v>
      </c>
      <c r="I35" s="5">
        <v>160</v>
      </c>
      <c r="J35" s="5">
        <v>156</v>
      </c>
      <c r="K35" s="5">
        <v>176</v>
      </c>
      <c r="L35" s="5">
        <v>136</v>
      </c>
      <c r="M35" s="8">
        <f t="shared" si="0"/>
        <v>956</v>
      </c>
      <c r="N35" s="9">
        <f t="shared" si="1"/>
        <v>1004</v>
      </c>
      <c r="O35" s="9">
        <f t="shared" si="2"/>
        <v>502</v>
      </c>
      <c r="P35" s="10">
        <f t="shared" si="3"/>
        <v>159.33333333333334</v>
      </c>
    </row>
    <row r="36" spans="2:16" ht="15">
      <c r="B36" s="5">
        <v>34</v>
      </c>
      <c r="C36" s="20">
        <v>2100</v>
      </c>
      <c r="D36" s="7" t="s">
        <v>108</v>
      </c>
      <c r="E36" s="27" t="s">
        <v>26</v>
      </c>
      <c r="F36" s="27">
        <v>8</v>
      </c>
      <c r="G36" s="5">
        <v>165</v>
      </c>
      <c r="H36" s="5">
        <v>124</v>
      </c>
      <c r="I36" s="5">
        <v>149</v>
      </c>
      <c r="J36" s="5">
        <v>158</v>
      </c>
      <c r="K36" s="5">
        <v>189</v>
      </c>
      <c r="L36" s="5">
        <v>170</v>
      </c>
      <c r="M36" s="8">
        <f t="shared" si="0"/>
        <v>955</v>
      </c>
      <c r="N36" s="9">
        <f t="shared" si="1"/>
        <v>1003</v>
      </c>
      <c r="O36" s="9">
        <f t="shared" si="2"/>
        <v>501.5</v>
      </c>
      <c r="P36" s="10">
        <f t="shared" si="3"/>
        <v>159.16666666666666</v>
      </c>
    </row>
    <row r="37" spans="2:16" ht="15">
      <c r="B37" s="5">
        <v>35</v>
      </c>
      <c r="C37" s="20">
        <v>2990</v>
      </c>
      <c r="D37" s="7" t="s">
        <v>105</v>
      </c>
      <c r="E37" s="27" t="s">
        <v>18</v>
      </c>
      <c r="F37" s="27"/>
      <c r="G37" s="5">
        <v>136</v>
      </c>
      <c r="H37" s="5">
        <v>144</v>
      </c>
      <c r="I37" s="5">
        <v>135</v>
      </c>
      <c r="J37" s="5">
        <v>148</v>
      </c>
      <c r="K37" s="5">
        <v>220</v>
      </c>
      <c r="L37" s="5">
        <v>219</v>
      </c>
      <c r="M37" s="8">
        <f t="shared" si="0"/>
        <v>1002</v>
      </c>
      <c r="N37" s="9">
        <f t="shared" si="1"/>
        <v>1002</v>
      </c>
      <c r="O37" s="9">
        <f t="shared" si="2"/>
        <v>501</v>
      </c>
      <c r="P37" s="10">
        <f t="shared" si="3"/>
        <v>167</v>
      </c>
    </row>
    <row r="38" spans="2:16" ht="15">
      <c r="B38" s="5">
        <v>36</v>
      </c>
      <c r="C38" s="20">
        <v>89</v>
      </c>
      <c r="D38" s="7" t="s">
        <v>80</v>
      </c>
      <c r="E38" s="27" t="s">
        <v>18</v>
      </c>
      <c r="F38" s="27"/>
      <c r="G38" s="5">
        <v>177</v>
      </c>
      <c r="H38" s="5">
        <v>158</v>
      </c>
      <c r="I38" s="5">
        <v>192</v>
      </c>
      <c r="J38" s="5">
        <v>131</v>
      </c>
      <c r="K38" s="5">
        <v>182</v>
      </c>
      <c r="L38" s="5">
        <v>156</v>
      </c>
      <c r="M38" s="8">
        <f t="shared" si="0"/>
        <v>996</v>
      </c>
      <c r="N38" s="9">
        <f t="shared" si="1"/>
        <v>996</v>
      </c>
      <c r="O38" s="9">
        <f t="shared" si="2"/>
        <v>498</v>
      </c>
      <c r="P38" s="10">
        <f t="shared" si="3"/>
        <v>166</v>
      </c>
    </row>
    <row r="39" spans="2:16" ht="15">
      <c r="B39" s="5">
        <v>37</v>
      </c>
      <c r="C39" s="20">
        <v>225</v>
      </c>
      <c r="D39" s="7" t="s">
        <v>98</v>
      </c>
      <c r="E39" s="27" t="s">
        <v>26</v>
      </c>
      <c r="F39" s="27">
        <v>8</v>
      </c>
      <c r="G39" s="5">
        <v>164</v>
      </c>
      <c r="H39" s="5">
        <v>122</v>
      </c>
      <c r="I39" s="5">
        <v>145</v>
      </c>
      <c r="J39" s="5">
        <v>180</v>
      </c>
      <c r="K39" s="5">
        <v>171</v>
      </c>
      <c r="L39" s="5">
        <v>160</v>
      </c>
      <c r="M39" s="8">
        <f t="shared" si="0"/>
        <v>942</v>
      </c>
      <c r="N39" s="9">
        <f t="shared" si="1"/>
        <v>990</v>
      </c>
      <c r="O39" s="9">
        <f t="shared" si="2"/>
        <v>495</v>
      </c>
      <c r="P39" s="10">
        <f t="shared" si="3"/>
        <v>157</v>
      </c>
    </row>
    <row r="40" spans="2:16" ht="15">
      <c r="B40" s="5">
        <v>38</v>
      </c>
      <c r="C40" s="20">
        <v>2919</v>
      </c>
      <c r="D40" s="7" t="s">
        <v>50</v>
      </c>
      <c r="E40" s="27" t="s">
        <v>26</v>
      </c>
      <c r="F40" s="27"/>
      <c r="G40" s="5">
        <v>177</v>
      </c>
      <c r="H40" s="5">
        <v>116</v>
      </c>
      <c r="I40" s="5">
        <v>162</v>
      </c>
      <c r="J40" s="5">
        <v>169</v>
      </c>
      <c r="K40" s="5">
        <v>177</v>
      </c>
      <c r="L40" s="5">
        <v>182</v>
      </c>
      <c r="M40" s="8">
        <f t="shared" si="0"/>
        <v>983</v>
      </c>
      <c r="N40" s="9">
        <f t="shared" si="1"/>
        <v>983</v>
      </c>
      <c r="O40" s="9">
        <f t="shared" si="2"/>
        <v>491.5</v>
      </c>
      <c r="P40" s="10">
        <f t="shared" si="3"/>
        <v>163.83333333333334</v>
      </c>
    </row>
    <row r="41" spans="2:16" ht="15">
      <c r="B41" s="5">
        <v>39</v>
      </c>
      <c r="C41" s="20">
        <v>2820</v>
      </c>
      <c r="D41" s="7" t="s">
        <v>109</v>
      </c>
      <c r="E41" s="27" t="s">
        <v>18</v>
      </c>
      <c r="F41" s="27"/>
      <c r="G41" s="5">
        <v>158</v>
      </c>
      <c r="H41" s="5">
        <v>145</v>
      </c>
      <c r="I41" s="5">
        <v>224</v>
      </c>
      <c r="J41" s="5">
        <v>140</v>
      </c>
      <c r="K41" s="5">
        <v>156</v>
      </c>
      <c r="L41" s="5">
        <v>141</v>
      </c>
      <c r="M41" s="8">
        <f t="shared" si="0"/>
        <v>964</v>
      </c>
      <c r="N41" s="9">
        <f t="shared" si="1"/>
        <v>964</v>
      </c>
      <c r="O41" s="9">
        <f t="shared" si="2"/>
        <v>482</v>
      </c>
      <c r="P41" s="10">
        <f t="shared" si="3"/>
        <v>160.66666666666666</v>
      </c>
    </row>
    <row r="42" spans="2:16" ht="15">
      <c r="B42" s="5">
        <v>40</v>
      </c>
      <c r="C42" s="20">
        <v>741</v>
      </c>
      <c r="D42" s="7" t="s">
        <v>100</v>
      </c>
      <c r="E42" s="27" t="s">
        <v>18</v>
      </c>
      <c r="F42" s="27">
        <v>8</v>
      </c>
      <c r="G42" s="5">
        <v>157</v>
      </c>
      <c r="H42" s="5">
        <v>157</v>
      </c>
      <c r="I42" s="5">
        <v>143</v>
      </c>
      <c r="J42" s="5">
        <v>156</v>
      </c>
      <c r="K42" s="5">
        <v>152</v>
      </c>
      <c r="L42" s="5">
        <v>141</v>
      </c>
      <c r="M42" s="8">
        <f t="shared" si="0"/>
        <v>906</v>
      </c>
      <c r="N42" s="9">
        <f t="shared" si="1"/>
        <v>954</v>
      </c>
      <c r="O42" s="9">
        <f t="shared" si="2"/>
        <v>477</v>
      </c>
      <c r="P42" s="10">
        <f t="shared" si="3"/>
        <v>151</v>
      </c>
    </row>
    <row r="43" spans="2:16" ht="15">
      <c r="B43" s="5">
        <v>41</v>
      </c>
      <c r="C43" s="20">
        <v>2088</v>
      </c>
      <c r="D43" s="7" t="s">
        <v>97</v>
      </c>
      <c r="E43" s="27" t="s">
        <v>26</v>
      </c>
      <c r="F43" s="27"/>
      <c r="G43" s="5">
        <v>158</v>
      </c>
      <c r="H43" s="5">
        <v>161</v>
      </c>
      <c r="I43" s="5">
        <v>152</v>
      </c>
      <c r="J43" s="5">
        <v>170</v>
      </c>
      <c r="K43" s="5">
        <v>159</v>
      </c>
      <c r="L43" s="5">
        <v>123</v>
      </c>
      <c r="M43" s="8">
        <f t="shared" si="0"/>
        <v>923</v>
      </c>
      <c r="N43" s="9">
        <f t="shared" si="1"/>
        <v>923</v>
      </c>
      <c r="O43" s="9">
        <f t="shared" si="2"/>
        <v>461.5</v>
      </c>
      <c r="P43" s="10">
        <f t="shared" si="3"/>
        <v>153.83333333333334</v>
      </c>
    </row>
    <row r="44" spans="2:16" ht="15">
      <c r="B44" s="5">
        <v>42</v>
      </c>
      <c r="C44" s="20">
        <v>3092</v>
      </c>
      <c r="D44" s="7" t="s">
        <v>103</v>
      </c>
      <c r="E44" s="27" t="s">
        <v>18</v>
      </c>
      <c r="F44" s="27">
        <v>8</v>
      </c>
      <c r="G44" s="5">
        <v>144</v>
      </c>
      <c r="H44" s="5">
        <v>129</v>
      </c>
      <c r="I44" s="5">
        <v>135</v>
      </c>
      <c r="J44" s="5">
        <v>148</v>
      </c>
      <c r="K44" s="5">
        <v>169</v>
      </c>
      <c r="L44" s="5">
        <v>123</v>
      </c>
      <c r="M44" s="8">
        <f t="shared" si="0"/>
        <v>848</v>
      </c>
      <c r="N44" s="9">
        <f t="shared" si="1"/>
        <v>896</v>
      </c>
      <c r="O44" s="9">
        <f t="shared" si="2"/>
        <v>448</v>
      </c>
      <c r="P44" s="10">
        <f t="shared" si="3"/>
        <v>141.33333333333334</v>
      </c>
    </row>
    <row r="45" spans="2:16" ht="15">
      <c r="B45" s="5">
        <v>43</v>
      </c>
      <c r="C45" s="20">
        <v>2665</v>
      </c>
      <c r="D45" s="7" t="s">
        <v>96</v>
      </c>
      <c r="E45" s="27" t="s">
        <v>18</v>
      </c>
      <c r="F45" s="27">
        <v>8</v>
      </c>
      <c r="G45" s="5">
        <v>141</v>
      </c>
      <c r="H45" s="5">
        <v>119</v>
      </c>
      <c r="I45" s="5">
        <v>155</v>
      </c>
      <c r="J45" s="5">
        <v>135</v>
      </c>
      <c r="K45" s="5">
        <v>118</v>
      </c>
      <c r="L45" s="5">
        <v>167</v>
      </c>
      <c r="M45" s="8">
        <f t="shared" si="0"/>
        <v>835</v>
      </c>
      <c r="N45" s="9">
        <f t="shared" si="1"/>
        <v>883</v>
      </c>
      <c r="O45" s="9">
        <f t="shared" si="2"/>
        <v>441.5</v>
      </c>
      <c r="P45" s="10">
        <f t="shared" si="3"/>
        <v>139.16666666666666</v>
      </c>
    </row>
    <row r="46" spans="2:16" ht="15">
      <c r="B46" s="5">
        <v>44</v>
      </c>
      <c r="C46" s="20"/>
      <c r="D46" s="7"/>
      <c r="E46" s="28"/>
      <c r="F46" s="27"/>
      <c r="G46" s="5"/>
      <c r="H46" s="5"/>
      <c r="I46" s="5"/>
      <c r="J46" s="5"/>
      <c r="K46" s="5"/>
      <c r="L46" s="5"/>
      <c r="M46" s="8"/>
      <c r="N46" s="9"/>
      <c r="O46" s="9"/>
      <c r="P46" s="10"/>
    </row>
  </sheetData>
  <sheetProtection/>
  <mergeCells count="1">
    <mergeCell ref="B1:P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46"/>
  <sheetViews>
    <sheetView zoomScalePageLayoutView="0" workbookViewId="0" topLeftCell="A7">
      <selection activeCell="M24" sqref="M24"/>
    </sheetView>
  </sheetViews>
  <sheetFormatPr defaultColWidth="9.140625" defaultRowHeight="15"/>
  <cols>
    <col min="1" max="1" width="9.140625" style="72" customWidth="1"/>
    <col min="2" max="2" width="5.57421875" style="0" customWidth="1"/>
    <col min="3" max="3" width="6.8515625" style="0" customWidth="1"/>
    <col min="4" max="4" width="28.140625" style="0" customWidth="1"/>
    <col min="5" max="5" width="4.7109375" style="54" customWidth="1"/>
    <col min="6" max="6" width="5.7109375" style="0" customWidth="1"/>
    <col min="7" max="7" width="7.281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7.28125" style="0" customWidth="1"/>
    <col min="12" max="12" width="7.140625" style="0" customWidth="1"/>
    <col min="14" max="14" width="13.140625" style="0" customWidth="1"/>
    <col min="15" max="15" width="9.7109375" style="0" customWidth="1"/>
  </cols>
  <sheetData>
    <row r="1" spans="2:16" ht="34.5" customHeight="1">
      <c r="B1" s="94" t="s">
        <v>72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5">
      <c r="B2" s="1" t="s">
        <v>0</v>
      </c>
      <c r="C2" s="1" t="s">
        <v>1</v>
      </c>
      <c r="D2" s="1" t="s">
        <v>2</v>
      </c>
      <c r="E2" s="27" t="s">
        <v>16</v>
      </c>
      <c r="F2" s="28" t="s">
        <v>12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2" t="s">
        <v>13</v>
      </c>
      <c r="N2" s="3" t="s">
        <v>10</v>
      </c>
      <c r="O2" s="9" t="s">
        <v>11</v>
      </c>
      <c r="P2" s="4" t="s">
        <v>9</v>
      </c>
    </row>
    <row r="3" spans="1:16" ht="15">
      <c r="A3" s="24" t="s">
        <v>120</v>
      </c>
      <c r="B3" s="5">
        <v>1</v>
      </c>
      <c r="C3" s="20">
        <v>2050</v>
      </c>
      <c r="D3" s="70" t="s">
        <v>47</v>
      </c>
      <c r="E3" s="27" t="s">
        <v>18</v>
      </c>
      <c r="F3" s="27">
        <v>8</v>
      </c>
      <c r="G3" s="69">
        <v>125</v>
      </c>
      <c r="H3" s="69">
        <v>130</v>
      </c>
      <c r="I3" s="69">
        <v>148</v>
      </c>
      <c r="J3" s="69">
        <v>161</v>
      </c>
      <c r="K3" s="69">
        <v>147</v>
      </c>
      <c r="L3" s="6"/>
      <c r="M3" s="8">
        <f aca="true" t="shared" si="0" ref="M3:M46">SUM(G3+H3+I3+J3+K3+L3)</f>
        <v>711</v>
      </c>
      <c r="N3" s="9">
        <f aca="true" t="shared" si="1" ref="N3:N46">SUM(G3:L3)+(F3*6)</f>
        <v>759</v>
      </c>
      <c r="O3" s="9">
        <f aca="true" t="shared" si="2" ref="O3:O46">N3/2</f>
        <v>379.5</v>
      </c>
      <c r="P3" s="10">
        <f aca="true" t="shared" si="3" ref="P3:P46">SUM(M3)/6</f>
        <v>118.5</v>
      </c>
    </row>
    <row r="4" spans="1:16" ht="15">
      <c r="A4" s="24" t="s">
        <v>120</v>
      </c>
      <c r="B4" s="5">
        <v>2</v>
      </c>
      <c r="C4" s="20">
        <v>1857</v>
      </c>
      <c r="D4" s="70" t="s">
        <v>75</v>
      </c>
      <c r="E4" s="27" t="s">
        <v>26</v>
      </c>
      <c r="F4" s="27"/>
      <c r="G4" s="69">
        <v>201</v>
      </c>
      <c r="H4" s="69">
        <v>191</v>
      </c>
      <c r="I4" s="69">
        <v>161</v>
      </c>
      <c r="J4" s="69">
        <v>217</v>
      </c>
      <c r="K4" s="69">
        <v>170</v>
      </c>
      <c r="L4" s="5"/>
      <c r="M4" s="8">
        <f t="shared" si="0"/>
        <v>940</v>
      </c>
      <c r="N4" s="9">
        <f t="shared" si="1"/>
        <v>940</v>
      </c>
      <c r="O4" s="9">
        <f t="shared" si="2"/>
        <v>470</v>
      </c>
      <c r="P4" s="10">
        <f t="shared" si="3"/>
        <v>156.66666666666666</v>
      </c>
    </row>
    <row r="5" spans="1:16" ht="15">
      <c r="A5" s="24" t="s">
        <v>120</v>
      </c>
      <c r="B5" s="5">
        <v>3</v>
      </c>
      <c r="C5" s="20">
        <v>1613</v>
      </c>
      <c r="D5" s="70" t="s">
        <v>95</v>
      </c>
      <c r="E5" s="27" t="s">
        <v>26</v>
      </c>
      <c r="F5" s="27"/>
      <c r="G5" s="69">
        <v>187</v>
      </c>
      <c r="H5" s="69">
        <v>131</v>
      </c>
      <c r="I5" s="69">
        <v>172</v>
      </c>
      <c r="J5" s="69">
        <v>176</v>
      </c>
      <c r="K5" s="69">
        <v>258</v>
      </c>
      <c r="L5" s="5">
        <v>238</v>
      </c>
      <c r="M5" s="8">
        <f t="shared" si="0"/>
        <v>1162</v>
      </c>
      <c r="N5" s="9">
        <f t="shared" si="1"/>
        <v>1162</v>
      </c>
      <c r="O5" s="9">
        <f t="shared" si="2"/>
        <v>581</v>
      </c>
      <c r="P5" s="10">
        <f t="shared" si="3"/>
        <v>193.66666666666666</v>
      </c>
    </row>
    <row r="6" spans="1:16" ht="15">
      <c r="A6" s="24" t="s">
        <v>120</v>
      </c>
      <c r="B6" s="5">
        <v>4</v>
      </c>
      <c r="C6" s="20">
        <v>2242</v>
      </c>
      <c r="D6" s="70" t="s">
        <v>24</v>
      </c>
      <c r="E6" s="27" t="s">
        <v>18</v>
      </c>
      <c r="F6" s="27"/>
      <c r="G6" s="69">
        <v>166</v>
      </c>
      <c r="H6" s="69">
        <v>139</v>
      </c>
      <c r="I6" s="69">
        <v>130</v>
      </c>
      <c r="J6" s="69">
        <v>172</v>
      </c>
      <c r="K6" s="69">
        <v>144</v>
      </c>
      <c r="L6" s="5"/>
      <c r="M6" s="8">
        <f t="shared" si="0"/>
        <v>751</v>
      </c>
      <c r="N6" s="9">
        <f t="shared" si="1"/>
        <v>751</v>
      </c>
      <c r="O6" s="9">
        <f t="shared" si="2"/>
        <v>375.5</v>
      </c>
      <c r="P6" s="10">
        <f t="shared" si="3"/>
        <v>125.16666666666667</v>
      </c>
    </row>
    <row r="7" spans="1:16" ht="15">
      <c r="A7" s="24" t="s">
        <v>120</v>
      </c>
      <c r="B7" s="5">
        <v>5</v>
      </c>
      <c r="C7" s="20">
        <v>2997</v>
      </c>
      <c r="D7" s="70" t="s">
        <v>94</v>
      </c>
      <c r="E7" s="27" t="s">
        <v>26</v>
      </c>
      <c r="F7" s="27">
        <v>8</v>
      </c>
      <c r="G7" s="69">
        <v>155</v>
      </c>
      <c r="H7" s="69">
        <v>192</v>
      </c>
      <c r="I7" s="69">
        <v>184</v>
      </c>
      <c r="J7" s="69">
        <v>210</v>
      </c>
      <c r="K7" s="69">
        <v>200</v>
      </c>
      <c r="L7" s="5">
        <v>164</v>
      </c>
      <c r="M7" s="8">
        <f t="shared" si="0"/>
        <v>1105</v>
      </c>
      <c r="N7" s="9">
        <f t="shared" si="1"/>
        <v>1153</v>
      </c>
      <c r="O7" s="9">
        <f t="shared" si="2"/>
        <v>576.5</v>
      </c>
      <c r="P7" s="10">
        <f t="shared" si="3"/>
        <v>184.16666666666666</v>
      </c>
    </row>
    <row r="8" spans="1:16" ht="15">
      <c r="A8" s="24" t="s">
        <v>120</v>
      </c>
      <c r="B8" s="5">
        <v>6</v>
      </c>
      <c r="C8" s="20">
        <v>2407</v>
      </c>
      <c r="D8" s="70" t="s">
        <v>88</v>
      </c>
      <c r="E8" s="27" t="s">
        <v>26</v>
      </c>
      <c r="F8" s="27"/>
      <c r="G8" s="69">
        <v>174</v>
      </c>
      <c r="H8" s="69">
        <v>180</v>
      </c>
      <c r="I8" s="69">
        <v>168</v>
      </c>
      <c r="J8" s="69">
        <v>168</v>
      </c>
      <c r="K8" s="69">
        <v>179</v>
      </c>
      <c r="L8" s="5">
        <v>189</v>
      </c>
      <c r="M8" s="8">
        <f t="shared" si="0"/>
        <v>1058</v>
      </c>
      <c r="N8" s="9">
        <f t="shared" si="1"/>
        <v>1058</v>
      </c>
      <c r="O8" s="9">
        <f t="shared" si="2"/>
        <v>529</v>
      </c>
      <c r="P8" s="10">
        <f t="shared" si="3"/>
        <v>176.33333333333334</v>
      </c>
    </row>
    <row r="9" spans="1:16" ht="15">
      <c r="A9" s="24" t="s">
        <v>120</v>
      </c>
      <c r="B9" s="5">
        <v>7</v>
      </c>
      <c r="C9" s="20">
        <v>929</v>
      </c>
      <c r="D9" s="70" t="s">
        <v>111</v>
      </c>
      <c r="E9" s="27" t="s">
        <v>26</v>
      </c>
      <c r="F9" s="27"/>
      <c r="G9" s="69">
        <v>182</v>
      </c>
      <c r="H9" s="69">
        <v>215</v>
      </c>
      <c r="I9" s="69">
        <v>180</v>
      </c>
      <c r="J9" s="69">
        <v>217</v>
      </c>
      <c r="K9" s="69">
        <v>150</v>
      </c>
      <c r="L9" s="6">
        <v>173</v>
      </c>
      <c r="M9" s="8">
        <f t="shared" si="0"/>
        <v>1117</v>
      </c>
      <c r="N9" s="9">
        <f t="shared" si="1"/>
        <v>1117</v>
      </c>
      <c r="O9" s="9">
        <f t="shared" si="2"/>
        <v>558.5</v>
      </c>
      <c r="P9" s="10">
        <f t="shared" si="3"/>
        <v>186.16666666666666</v>
      </c>
    </row>
    <row r="10" spans="1:16" ht="15">
      <c r="A10" s="24" t="s">
        <v>120</v>
      </c>
      <c r="B10" s="5">
        <v>8</v>
      </c>
      <c r="C10" s="20">
        <v>860</v>
      </c>
      <c r="D10" s="70" t="s">
        <v>90</v>
      </c>
      <c r="E10" s="27" t="s">
        <v>26</v>
      </c>
      <c r="F10" s="27"/>
      <c r="G10" s="69">
        <v>202</v>
      </c>
      <c r="H10" s="69">
        <v>171</v>
      </c>
      <c r="I10" s="69">
        <v>172</v>
      </c>
      <c r="J10" s="69">
        <v>154</v>
      </c>
      <c r="K10" s="69">
        <v>149</v>
      </c>
      <c r="L10" s="5">
        <v>152</v>
      </c>
      <c r="M10" s="8">
        <f t="shared" si="0"/>
        <v>1000</v>
      </c>
      <c r="N10" s="9">
        <f t="shared" si="1"/>
        <v>1000</v>
      </c>
      <c r="O10" s="9">
        <f t="shared" si="2"/>
        <v>500</v>
      </c>
      <c r="P10" s="10">
        <f t="shared" si="3"/>
        <v>166.66666666666666</v>
      </c>
    </row>
    <row r="11" spans="1:16" ht="15">
      <c r="A11" s="24" t="s">
        <v>120</v>
      </c>
      <c r="B11" s="5">
        <v>9</v>
      </c>
      <c r="C11" s="20">
        <v>2079</v>
      </c>
      <c r="D11" s="70" t="s">
        <v>86</v>
      </c>
      <c r="E11" s="27" t="s">
        <v>26</v>
      </c>
      <c r="F11" s="27"/>
      <c r="G11" s="69">
        <v>205</v>
      </c>
      <c r="H11" s="69">
        <v>226</v>
      </c>
      <c r="I11" s="69">
        <v>216</v>
      </c>
      <c r="J11" s="69">
        <v>194</v>
      </c>
      <c r="K11" s="69">
        <v>214</v>
      </c>
      <c r="L11" s="5">
        <v>212</v>
      </c>
      <c r="M11" s="8">
        <f t="shared" si="0"/>
        <v>1267</v>
      </c>
      <c r="N11" s="9">
        <f t="shared" si="1"/>
        <v>1267</v>
      </c>
      <c r="O11" s="9">
        <f t="shared" si="2"/>
        <v>633.5</v>
      </c>
      <c r="P11" s="10">
        <f t="shared" si="3"/>
        <v>211.16666666666666</v>
      </c>
    </row>
    <row r="12" spans="1:16" ht="15">
      <c r="A12" s="24" t="s">
        <v>120</v>
      </c>
      <c r="B12" s="5">
        <v>10</v>
      </c>
      <c r="C12" s="20">
        <v>226</v>
      </c>
      <c r="D12" s="70" t="s">
        <v>99</v>
      </c>
      <c r="E12" s="27" t="s">
        <v>26</v>
      </c>
      <c r="F12" s="27"/>
      <c r="G12" s="69">
        <v>141</v>
      </c>
      <c r="H12" s="69">
        <v>181</v>
      </c>
      <c r="I12" s="69">
        <v>157</v>
      </c>
      <c r="J12" s="69">
        <v>226</v>
      </c>
      <c r="K12" s="69">
        <v>153</v>
      </c>
      <c r="L12" s="5"/>
      <c r="M12" s="8">
        <f t="shared" si="0"/>
        <v>858</v>
      </c>
      <c r="N12" s="9">
        <f t="shared" si="1"/>
        <v>858</v>
      </c>
      <c r="O12" s="9">
        <f t="shared" si="2"/>
        <v>429</v>
      </c>
      <c r="P12" s="10">
        <f t="shared" si="3"/>
        <v>143</v>
      </c>
    </row>
    <row r="13" spans="1:16" ht="15">
      <c r="A13" s="24" t="s">
        <v>120</v>
      </c>
      <c r="B13" s="5">
        <v>11</v>
      </c>
      <c r="C13" s="20">
        <v>2001</v>
      </c>
      <c r="D13" s="70" t="s">
        <v>85</v>
      </c>
      <c r="E13" s="27" t="s">
        <v>26</v>
      </c>
      <c r="F13" s="27"/>
      <c r="G13" s="69">
        <v>143</v>
      </c>
      <c r="H13" s="69">
        <v>191</v>
      </c>
      <c r="I13" s="69">
        <v>165</v>
      </c>
      <c r="J13" s="69">
        <v>196</v>
      </c>
      <c r="K13" s="69">
        <v>232</v>
      </c>
      <c r="L13" s="5">
        <v>233</v>
      </c>
      <c r="M13" s="8">
        <f t="shared" si="0"/>
        <v>1160</v>
      </c>
      <c r="N13" s="9">
        <f t="shared" si="1"/>
        <v>1160</v>
      </c>
      <c r="O13" s="9">
        <f t="shared" si="2"/>
        <v>580</v>
      </c>
      <c r="P13" s="10">
        <f t="shared" si="3"/>
        <v>193.33333333333334</v>
      </c>
    </row>
    <row r="14" spans="1:16" ht="15">
      <c r="A14" s="24" t="s">
        <v>120</v>
      </c>
      <c r="B14" s="5">
        <v>12</v>
      </c>
      <c r="C14" s="20">
        <v>794</v>
      </c>
      <c r="D14" s="70" t="s">
        <v>102</v>
      </c>
      <c r="E14" s="27" t="s">
        <v>26</v>
      </c>
      <c r="F14" s="27">
        <v>8</v>
      </c>
      <c r="G14" s="69">
        <v>158</v>
      </c>
      <c r="H14" s="69">
        <v>181</v>
      </c>
      <c r="I14" s="69">
        <v>168</v>
      </c>
      <c r="J14" s="69">
        <v>193</v>
      </c>
      <c r="K14" s="69">
        <v>214</v>
      </c>
      <c r="L14" s="5">
        <v>167</v>
      </c>
      <c r="M14" s="8">
        <f t="shared" si="0"/>
        <v>1081</v>
      </c>
      <c r="N14" s="9">
        <f t="shared" si="1"/>
        <v>1129</v>
      </c>
      <c r="O14" s="9">
        <f t="shared" si="2"/>
        <v>564.5</v>
      </c>
      <c r="P14" s="10">
        <f t="shared" si="3"/>
        <v>180.16666666666666</v>
      </c>
    </row>
    <row r="15" spans="1:16" ht="15">
      <c r="A15" s="24" t="s">
        <v>120</v>
      </c>
      <c r="B15" s="5">
        <v>13</v>
      </c>
      <c r="C15" s="20">
        <v>2820</v>
      </c>
      <c r="D15" s="70" t="s">
        <v>109</v>
      </c>
      <c r="E15" s="27" t="s">
        <v>18</v>
      </c>
      <c r="F15" s="27"/>
      <c r="G15" s="69">
        <v>175</v>
      </c>
      <c r="H15" s="69">
        <v>115</v>
      </c>
      <c r="I15" s="69">
        <v>200</v>
      </c>
      <c r="J15" s="69">
        <v>145</v>
      </c>
      <c r="K15" s="69">
        <v>177</v>
      </c>
      <c r="L15" s="5">
        <v>138</v>
      </c>
      <c r="M15" s="8">
        <f t="shared" si="0"/>
        <v>950</v>
      </c>
      <c r="N15" s="9">
        <f t="shared" si="1"/>
        <v>950</v>
      </c>
      <c r="O15" s="9">
        <f t="shared" si="2"/>
        <v>475</v>
      </c>
      <c r="P15" s="10">
        <f t="shared" si="3"/>
        <v>158.33333333333334</v>
      </c>
    </row>
    <row r="16" spans="1:16" ht="15">
      <c r="A16" s="24" t="s">
        <v>120</v>
      </c>
      <c r="B16" s="5">
        <v>14</v>
      </c>
      <c r="C16" s="20">
        <v>2993</v>
      </c>
      <c r="D16" s="70" t="s">
        <v>49</v>
      </c>
      <c r="E16" s="27" t="s">
        <v>18</v>
      </c>
      <c r="F16" s="27">
        <v>8</v>
      </c>
      <c r="G16" s="69">
        <v>189</v>
      </c>
      <c r="H16" s="69">
        <v>138</v>
      </c>
      <c r="I16" s="69">
        <v>157</v>
      </c>
      <c r="J16" s="69">
        <v>156</v>
      </c>
      <c r="K16" s="69">
        <v>181</v>
      </c>
      <c r="L16" s="5">
        <v>169</v>
      </c>
      <c r="M16" s="8">
        <f t="shared" si="0"/>
        <v>990</v>
      </c>
      <c r="N16" s="9">
        <f t="shared" si="1"/>
        <v>1038</v>
      </c>
      <c r="O16" s="9">
        <f t="shared" si="2"/>
        <v>519</v>
      </c>
      <c r="P16" s="10">
        <f t="shared" si="3"/>
        <v>165</v>
      </c>
    </row>
    <row r="17" spans="1:16" ht="15">
      <c r="A17" s="24" t="s">
        <v>120</v>
      </c>
      <c r="B17" s="5">
        <v>15</v>
      </c>
      <c r="C17" s="20">
        <v>1774</v>
      </c>
      <c r="D17" s="70" t="s">
        <v>73</v>
      </c>
      <c r="E17" s="27" t="s">
        <v>18</v>
      </c>
      <c r="F17" s="27"/>
      <c r="G17" s="69">
        <v>146</v>
      </c>
      <c r="H17" s="69">
        <v>170</v>
      </c>
      <c r="I17" s="69">
        <v>171</v>
      </c>
      <c r="J17" s="69">
        <v>149</v>
      </c>
      <c r="K17" s="69">
        <v>182</v>
      </c>
      <c r="L17" s="5">
        <v>171</v>
      </c>
      <c r="M17" s="8">
        <f t="shared" si="0"/>
        <v>989</v>
      </c>
      <c r="N17" s="9">
        <f t="shared" si="1"/>
        <v>989</v>
      </c>
      <c r="O17" s="9">
        <f t="shared" si="2"/>
        <v>494.5</v>
      </c>
      <c r="P17" s="10">
        <f t="shared" si="3"/>
        <v>164.83333333333334</v>
      </c>
    </row>
    <row r="18" spans="1:16" ht="15">
      <c r="A18" s="24" t="s">
        <v>120</v>
      </c>
      <c r="B18" s="5">
        <v>16</v>
      </c>
      <c r="C18" s="20">
        <v>2136</v>
      </c>
      <c r="D18" s="70" t="s">
        <v>39</v>
      </c>
      <c r="E18" s="27" t="s">
        <v>26</v>
      </c>
      <c r="F18" s="27">
        <v>8</v>
      </c>
      <c r="G18" s="69">
        <v>192</v>
      </c>
      <c r="H18" s="69">
        <v>203</v>
      </c>
      <c r="I18" s="69">
        <v>175</v>
      </c>
      <c r="J18" s="69">
        <v>170</v>
      </c>
      <c r="K18" s="69">
        <v>181</v>
      </c>
      <c r="L18" s="5">
        <v>171</v>
      </c>
      <c r="M18" s="8">
        <f t="shared" si="0"/>
        <v>1092</v>
      </c>
      <c r="N18" s="9">
        <f t="shared" si="1"/>
        <v>1140</v>
      </c>
      <c r="O18" s="9">
        <f t="shared" si="2"/>
        <v>570</v>
      </c>
      <c r="P18" s="10">
        <f t="shared" si="3"/>
        <v>182</v>
      </c>
    </row>
    <row r="19" spans="1:16" ht="15">
      <c r="A19" s="24" t="s">
        <v>120</v>
      </c>
      <c r="B19" s="5">
        <v>17</v>
      </c>
      <c r="C19" s="20">
        <v>3035</v>
      </c>
      <c r="D19" s="70" t="s">
        <v>51</v>
      </c>
      <c r="E19" s="27" t="s">
        <v>18</v>
      </c>
      <c r="F19" s="27"/>
      <c r="G19" s="69">
        <v>150</v>
      </c>
      <c r="H19" s="69">
        <v>246</v>
      </c>
      <c r="I19" s="69">
        <v>148</v>
      </c>
      <c r="J19" s="69">
        <v>198</v>
      </c>
      <c r="K19" s="69">
        <v>175</v>
      </c>
      <c r="L19" s="5">
        <v>153</v>
      </c>
      <c r="M19" s="8">
        <f t="shared" si="0"/>
        <v>1070</v>
      </c>
      <c r="N19" s="9">
        <f t="shared" si="1"/>
        <v>1070</v>
      </c>
      <c r="O19" s="9">
        <f t="shared" si="2"/>
        <v>535</v>
      </c>
      <c r="P19" s="10">
        <f t="shared" si="3"/>
        <v>178.33333333333334</v>
      </c>
    </row>
    <row r="20" spans="1:16" ht="15">
      <c r="A20" s="24" t="s">
        <v>120</v>
      </c>
      <c r="B20" s="5">
        <v>18</v>
      </c>
      <c r="C20" s="20">
        <v>2120</v>
      </c>
      <c r="D20" s="70" t="s">
        <v>43</v>
      </c>
      <c r="E20" s="27" t="s">
        <v>26</v>
      </c>
      <c r="F20" s="27"/>
      <c r="G20" s="69">
        <v>172</v>
      </c>
      <c r="H20" s="69">
        <v>158</v>
      </c>
      <c r="I20" s="69">
        <v>204</v>
      </c>
      <c r="J20" s="69">
        <v>166</v>
      </c>
      <c r="K20" s="69">
        <v>160</v>
      </c>
      <c r="L20" s="5">
        <v>206</v>
      </c>
      <c r="M20" s="8">
        <f t="shared" si="0"/>
        <v>1066</v>
      </c>
      <c r="N20" s="9">
        <f t="shared" si="1"/>
        <v>1066</v>
      </c>
      <c r="O20" s="9">
        <f t="shared" si="2"/>
        <v>533</v>
      </c>
      <c r="P20" s="10">
        <f t="shared" si="3"/>
        <v>177.66666666666666</v>
      </c>
    </row>
    <row r="21" spans="1:16" ht="15">
      <c r="A21" s="24" t="s">
        <v>120</v>
      </c>
      <c r="B21" s="5">
        <v>19</v>
      </c>
      <c r="C21" s="20">
        <v>1854</v>
      </c>
      <c r="D21" s="70" t="s">
        <v>57</v>
      </c>
      <c r="E21" s="27" t="s">
        <v>26</v>
      </c>
      <c r="F21" s="27"/>
      <c r="G21" s="69">
        <v>147</v>
      </c>
      <c r="H21" s="69">
        <v>167</v>
      </c>
      <c r="I21" s="69">
        <v>179</v>
      </c>
      <c r="J21" s="69">
        <v>213</v>
      </c>
      <c r="K21" s="69">
        <v>152</v>
      </c>
      <c r="L21" s="5">
        <v>145</v>
      </c>
      <c r="M21" s="8">
        <f t="shared" si="0"/>
        <v>1003</v>
      </c>
      <c r="N21" s="9">
        <f t="shared" si="1"/>
        <v>1003</v>
      </c>
      <c r="O21" s="9">
        <f t="shared" si="2"/>
        <v>501.5</v>
      </c>
      <c r="P21" s="10">
        <f t="shared" si="3"/>
        <v>167.16666666666666</v>
      </c>
    </row>
    <row r="22" spans="1:16" ht="15">
      <c r="A22" s="24" t="s">
        <v>120</v>
      </c>
      <c r="B22" s="5">
        <v>20</v>
      </c>
      <c r="C22" s="20">
        <v>169</v>
      </c>
      <c r="D22" s="70" t="s">
        <v>29</v>
      </c>
      <c r="E22" s="27" t="s">
        <v>26</v>
      </c>
      <c r="F22" s="27"/>
      <c r="G22" s="69">
        <v>183</v>
      </c>
      <c r="H22" s="69">
        <v>185</v>
      </c>
      <c r="I22" s="69">
        <v>169</v>
      </c>
      <c r="J22" s="69">
        <v>191</v>
      </c>
      <c r="K22" s="69">
        <v>221</v>
      </c>
      <c r="L22" s="5">
        <v>169</v>
      </c>
      <c r="M22" s="8">
        <f t="shared" si="0"/>
        <v>1118</v>
      </c>
      <c r="N22" s="9">
        <f t="shared" si="1"/>
        <v>1118</v>
      </c>
      <c r="O22" s="9">
        <f t="shared" si="2"/>
        <v>559</v>
      </c>
      <c r="P22" s="10">
        <f t="shared" si="3"/>
        <v>186.33333333333334</v>
      </c>
    </row>
    <row r="23" spans="2:16" ht="15">
      <c r="B23" s="5">
        <v>21</v>
      </c>
      <c r="C23" s="20">
        <v>783</v>
      </c>
      <c r="D23" s="7" t="s">
        <v>84</v>
      </c>
      <c r="E23" s="27" t="s">
        <v>26</v>
      </c>
      <c r="F23" s="27">
        <v>8</v>
      </c>
      <c r="G23" s="5">
        <v>223</v>
      </c>
      <c r="H23" s="5">
        <v>203</v>
      </c>
      <c r="I23" s="5">
        <v>233</v>
      </c>
      <c r="J23" s="5">
        <v>174</v>
      </c>
      <c r="K23" s="5">
        <v>127</v>
      </c>
      <c r="L23" s="5">
        <v>179</v>
      </c>
      <c r="M23" s="8">
        <f t="shared" si="0"/>
        <v>1139</v>
      </c>
      <c r="N23" s="9">
        <f t="shared" si="1"/>
        <v>1187</v>
      </c>
      <c r="O23" s="9">
        <f t="shared" si="2"/>
        <v>593.5</v>
      </c>
      <c r="P23" s="10">
        <f t="shared" si="3"/>
        <v>189.83333333333334</v>
      </c>
    </row>
    <row r="24" spans="2:16" ht="15">
      <c r="B24" s="5">
        <v>22</v>
      </c>
      <c r="C24" s="20">
        <v>2016</v>
      </c>
      <c r="D24" s="7" t="s">
        <v>119</v>
      </c>
      <c r="E24" s="27" t="s">
        <v>26</v>
      </c>
      <c r="F24" s="27"/>
      <c r="G24" s="5">
        <v>147</v>
      </c>
      <c r="H24" s="5">
        <v>168</v>
      </c>
      <c r="I24" s="5">
        <v>244</v>
      </c>
      <c r="J24" s="5">
        <v>161</v>
      </c>
      <c r="K24" s="5">
        <v>246</v>
      </c>
      <c r="L24" s="5">
        <v>221</v>
      </c>
      <c r="M24" s="8">
        <f t="shared" si="0"/>
        <v>1187</v>
      </c>
      <c r="N24" s="9">
        <f t="shared" si="1"/>
        <v>1187</v>
      </c>
      <c r="O24" s="9">
        <f t="shared" si="2"/>
        <v>593.5</v>
      </c>
      <c r="P24" s="10">
        <f t="shared" si="3"/>
        <v>197.83333333333334</v>
      </c>
    </row>
    <row r="25" spans="2:16" ht="15">
      <c r="B25" s="5">
        <v>23</v>
      </c>
      <c r="C25" s="20">
        <v>1316</v>
      </c>
      <c r="D25" s="7" t="s">
        <v>93</v>
      </c>
      <c r="E25" s="27" t="s">
        <v>26</v>
      </c>
      <c r="F25" s="27"/>
      <c r="G25" s="5">
        <v>169</v>
      </c>
      <c r="H25" s="5">
        <v>183</v>
      </c>
      <c r="I25" s="5">
        <v>214</v>
      </c>
      <c r="J25" s="5">
        <v>197</v>
      </c>
      <c r="K25" s="5">
        <v>182</v>
      </c>
      <c r="L25" s="5">
        <v>233</v>
      </c>
      <c r="M25" s="8">
        <f t="shared" si="0"/>
        <v>1178</v>
      </c>
      <c r="N25" s="9">
        <f t="shared" si="1"/>
        <v>1178</v>
      </c>
      <c r="O25" s="9">
        <f t="shared" si="2"/>
        <v>589</v>
      </c>
      <c r="P25" s="10">
        <f t="shared" si="3"/>
        <v>196.33333333333334</v>
      </c>
    </row>
    <row r="26" spans="2:16" ht="15">
      <c r="B26" s="5">
        <v>24</v>
      </c>
      <c r="C26" s="20">
        <v>2244</v>
      </c>
      <c r="D26" s="7" t="s">
        <v>74</v>
      </c>
      <c r="E26" s="27" t="s">
        <v>26</v>
      </c>
      <c r="F26" s="27"/>
      <c r="G26" s="5">
        <v>164</v>
      </c>
      <c r="H26" s="5">
        <v>178</v>
      </c>
      <c r="I26" s="5">
        <v>194</v>
      </c>
      <c r="J26" s="5">
        <v>190</v>
      </c>
      <c r="K26" s="5">
        <v>216</v>
      </c>
      <c r="L26" s="5">
        <v>220</v>
      </c>
      <c r="M26" s="8">
        <f t="shared" si="0"/>
        <v>1162</v>
      </c>
      <c r="N26" s="9">
        <f t="shared" si="1"/>
        <v>1162</v>
      </c>
      <c r="O26" s="9">
        <f t="shared" si="2"/>
        <v>581</v>
      </c>
      <c r="P26" s="10">
        <f t="shared" si="3"/>
        <v>193.66666666666666</v>
      </c>
    </row>
    <row r="27" spans="2:16" ht="15">
      <c r="B27" s="5">
        <v>25</v>
      </c>
      <c r="C27" s="20">
        <v>1249</v>
      </c>
      <c r="D27" s="7" t="s">
        <v>92</v>
      </c>
      <c r="E27" s="27" t="s">
        <v>26</v>
      </c>
      <c r="F27" s="27"/>
      <c r="G27" s="5">
        <v>158</v>
      </c>
      <c r="H27" s="5">
        <v>212</v>
      </c>
      <c r="I27" s="5">
        <v>194</v>
      </c>
      <c r="J27" s="5">
        <v>202</v>
      </c>
      <c r="K27" s="5">
        <v>200</v>
      </c>
      <c r="L27" s="5">
        <v>192</v>
      </c>
      <c r="M27" s="8">
        <f t="shared" si="0"/>
        <v>1158</v>
      </c>
      <c r="N27" s="9">
        <f t="shared" si="1"/>
        <v>1158</v>
      </c>
      <c r="O27" s="9">
        <f t="shared" si="2"/>
        <v>579</v>
      </c>
      <c r="P27" s="10">
        <f t="shared" si="3"/>
        <v>193</v>
      </c>
    </row>
    <row r="28" spans="2:16" ht="15">
      <c r="B28" s="5">
        <v>26</v>
      </c>
      <c r="C28" s="20">
        <v>959</v>
      </c>
      <c r="D28" s="7" t="s">
        <v>89</v>
      </c>
      <c r="E28" s="27" t="s">
        <v>26</v>
      </c>
      <c r="F28" s="27">
        <v>8</v>
      </c>
      <c r="G28" s="6">
        <v>153</v>
      </c>
      <c r="H28" s="6">
        <v>181</v>
      </c>
      <c r="I28" s="6">
        <v>177</v>
      </c>
      <c r="J28" s="6">
        <v>200</v>
      </c>
      <c r="K28" s="6">
        <v>180</v>
      </c>
      <c r="L28" s="6">
        <v>181</v>
      </c>
      <c r="M28" s="8">
        <f t="shared" si="0"/>
        <v>1072</v>
      </c>
      <c r="N28" s="9">
        <f t="shared" si="1"/>
        <v>1120</v>
      </c>
      <c r="O28" s="9">
        <f t="shared" si="2"/>
        <v>560</v>
      </c>
      <c r="P28" s="10">
        <f t="shared" si="3"/>
        <v>178.66666666666666</v>
      </c>
    </row>
    <row r="29" spans="2:16" ht="15">
      <c r="B29" s="5">
        <v>27</v>
      </c>
      <c r="C29" s="20">
        <v>2121</v>
      </c>
      <c r="D29" s="7" t="s">
        <v>59</v>
      </c>
      <c r="E29" s="27" t="s">
        <v>26</v>
      </c>
      <c r="F29" s="27">
        <v>8</v>
      </c>
      <c r="G29" s="5">
        <v>207</v>
      </c>
      <c r="H29" s="5">
        <v>196</v>
      </c>
      <c r="I29" s="5">
        <v>222</v>
      </c>
      <c r="J29" s="5">
        <v>140</v>
      </c>
      <c r="K29" s="5">
        <v>157</v>
      </c>
      <c r="L29" s="5">
        <v>191</v>
      </c>
      <c r="M29" s="8">
        <f t="shared" si="0"/>
        <v>1113</v>
      </c>
      <c r="N29" s="9">
        <f t="shared" si="1"/>
        <v>1161</v>
      </c>
      <c r="O29" s="9">
        <f t="shared" si="2"/>
        <v>580.5</v>
      </c>
      <c r="P29" s="10">
        <f t="shared" si="3"/>
        <v>185.5</v>
      </c>
    </row>
    <row r="30" spans="2:16" ht="15">
      <c r="B30" s="5">
        <v>28</v>
      </c>
      <c r="C30" s="20">
        <v>2023</v>
      </c>
      <c r="D30" s="7" t="s">
        <v>37</v>
      </c>
      <c r="E30" s="27" t="s">
        <v>26</v>
      </c>
      <c r="F30" s="27"/>
      <c r="G30" s="6">
        <v>143</v>
      </c>
      <c r="H30" s="6">
        <v>188</v>
      </c>
      <c r="I30" s="6">
        <v>193</v>
      </c>
      <c r="J30" s="6">
        <v>199</v>
      </c>
      <c r="K30" s="6">
        <v>215</v>
      </c>
      <c r="L30" s="6">
        <v>168</v>
      </c>
      <c r="M30" s="8">
        <f t="shared" si="0"/>
        <v>1106</v>
      </c>
      <c r="N30" s="9">
        <f t="shared" si="1"/>
        <v>1106</v>
      </c>
      <c r="O30" s="9">
        <f t="shared" si="2"/>
        <v>553</v>
      </c>
      <c r="P30" s="10">
        <f t="shared" si="3"/>
        <v>184.33333333333334</v>
      </c>
    </row>
    <row r="31" spans="2:16" ht="15">
      <c r="B31" s="5">
        <v>29</v>
      </c>
      <c r="C31" s="20">
        <v>2157</v>
      </c>
      <c r="D31" s="7" t="s">
        <v>78</v>
      </c>
      <c r="E31" s="27" t="s">
        <v>26</v>
      </c>
      <c r="F31" s="27"/>
      <c r="G31" s="5">
        <v>199</v>
      </c>
      <c r="H31" s="5">
        <v>167</v>
      </c>
      <c r="I31" s="5">
        <v>169</v>
      </c>
      <c r="J31" s="5">
        <v>217</v>
      </c>
      <c r="K31" s="5">
        <v>182</v>
      </c>
      <c r="L31" s="5">
        <v>161</v>
      </c>
      <c r="M31" s="8">
        <f t="shared" si="0"/>
        <v>1095</v>
      </c>
      <c r="N31" s="9">
        <f t="shared" si="1"/>
        <v>1095</v>
      </c>
      <c r="O31" s="9">
        <f t="shared" si="2"/>
        <v>547.5</v>
      </c>
      <c r="P31" s="10">
        <f t="shared" si="3"/>
        <v>182.5</v>
      </c>
    </row>
    <row r="32" spans="2:16" ht="15">
      <c r="B32" s="5">
        <v>30</v>
      </c>
      <c r="C32" s="20">
        <v>2919</v>
      </c>
      <c r="D32" s="7" t="s">
        <v>50</v>
      </c>
      <c r="E32" s="27" t="s">
        <v>26</v>
      </c>
      <c r="F32" s="27"/>
      <c r="G32" s="5">
        <v>185</v>
      </c>
      <c r="H32" s="5">
        <v>204</v>
      </c>
      <c r="I32" s="5">
        <v>161</v>
      </c>
      <c r="J32" s="5">
        <v>201</v>
      </c>
      <c r="K32" s="5">
        <v>143</v>
      </c>
      <c r="L32" s="5">
        <v>185</v>
      </c>
      <c r="M32" s="8">
        <f t="shared" si="0"/>
        <v>1079</v>
      </c>
      <c r="N32" s="9">
        <f t="shared" si="1"/>
        <v>1079</v>
      </c>
      <c r="O32" s="9">
        <f t="shared" si="2"/>
        <v>539.5</v>
      </c>
      <c r="P32" s="10">
        <f t="shared" si="3"/>
        <v>179.83333333333334</v>
      </c>
    </row>
    <row r="33" spans="2:16" ht="15">
      <c r="B33" s="5">
        <v>31</v>
      </c>
      <c r="C33" s="20">
        <v>2988</v>
      </c>
      <c r="D33" s="7" t="s">
        <v>79</v>
      </c>
      <c r="E33" s="27" t="s">
        <v>18</v>
      </c>
      <c r="F33" s="27"/>
      <c r="G33" s="5">
        <v>160</v>
      </c>
      <c r="H33" s="5">
        <v>203</v>
      </c>
      <c r="I33" s="5">
        <v>171</v>
      </c>
      <c r="J33" s="5">
        <v>215</v>
      </c>
      <c r="K33" s="5">
        <v>181</v>
      </c>
      <c r="L33" s="5">
        <v>145</v>
      </c>
      <c r="M33" s="8">
        <f t="shared" si="0"/>
        <v>1075</v>
      </c>
      <c r="N33" s="9">
        <f t="shared" si="1"/>
        <v>1075</v>
      </c>
      <c r="O33" s="9">
        <f t="shared" si="2"/>
        <v>537.5</v>
      </c>
      <c r="P33" s="10">
        <f t="shared" si="3"/>
        <v>179.16666666666666</v>
      </c>
    </row>
    <row r="34" spans="2:16" ht="15">
      <c r="B34" s="5">
        <v>32</v>
      </c>
      <c r="C34" s="20">
        <v>2253</v>
      </c>
      <c r="D34" s="7" t="s">
        <v>106</v>
      </c>
      <c r="E34" s="27" t="s">
        <v>26</v>
      </c>
      <c r="F34" s="27"/>
      <c r="G34" s="6">
        <v>149</v>
      </c>
      <c r="H34" s="6">
        <v>167</v>
      </c>
      <c r="I34" s="6">
        <v>205</v>
      </c>
      <c r="J34" s="6">
        <v>161</v>
      </c>
      <c r="K34" s="6">
        <v>217</v>
      </c>
      <c r="L34" s="6">
        <v>170</v>
      </c>
      <c r="M34" s="8">
        <f t="shared" si="0"/>
        <v>1069</v>
      </c>
      <c r="N34" s="9">
        <f t="shared" si="1"/>
        <v>1069</v>
      </c>
      <c r="O34" s="9">
        <f t="shared" si="2"/>
        <v>534.5</v>
      </c>
      <c r="P34" s="10">
        <f t="shared" si="3"/>
        <v>178.16666666666666</v>
      </c>
    </row>
    <row r="35" spans="2:16" ht="15">
      <c r="B35" s="5">
        <v>33</v>
      </c>
      <c r="C35" s="20">
        <v>743</v>
      </c>
      <c r="D35" s="7" t="s">
        <v>101</v>
      </c>
      <c r="E35" s="27" t="s">
        <v>26</v>
      </c>
      <c r="F35" s="27"/>
      <c r="G35" s="5">
        <v>112</v>
      </c>
      <c r="H35" s="5">
        <v>145</v>
      </c>
      <c r="I35" s="5">
        <v>248</v>
      </c>
      <c r="J35" s="5">
        <v>167</v>
      </c>
      <c r="K35" s="5">
        <v>178</v>
      </c>
      <c r="L35" s="5">
        <v>203</v>
      </c>
      <c r="M35" s="8">
        <f t="shared" si="0"/>
        <v>1053</v>
      </c>
      <c r="N35" s="9">
        <f t="shared" si="1"/>
        <v>1053</v>
      </c>
      <c r="O35" s="9">
        <f t="shared" si="2"/>
        <v>526.5</v>
      </c>
      <c r="P35" s="10">
        <f t="shared" si="3"/>
        <v>175.5</v>
      </c>
    </row>
    <row r="36" spans="2:16" ht="15">
      <c r="B36" s="5">
        <v>34</v>
      </c>
      <c r="C36" s="20">
        <v>2100</v>
      </c>
      <c r="D36" s="7" t="s">
        <v>108</v>
      </c>
      <c r="E36" s="27" t="s">
        <v>26</v>
      </c>
      <c r="F36" s="27">
        <v>8</v>
      </c>
      <c r="G36" s="5">
        <v>149</v>
      </c>
      <c r="H36" s="5">
        <v>153</v>
      </c>
      <c r="I36" s="5">
        <v>207</v>
      </c>
      <c r="J36" s="5">
        <v>141</v>
      </c>
      <c r="K36" s="5">
        <v>180</v>
      </c>
      <c r="L36" s="5">
        <v>166</v>
      </c>
      <c r="M36" s="8">
        <f t="shared" si="0"/>
        <v>996</v>
      </c>
      <c r="N36" s="9">
        <f t="shared" si="1"/>
        <v>1044</v>
      </c>
      <c r="O36" s="9">
        <f t="shared" si="2"/>
        <v>522</v>
      </c>
      <c r="P36" s="10">
        <f t="shared" si="3"/>
        <v>166</v>
      </c>
    </row>
    <row r="37" spans="2:16" ht="15">
      <c r="B37" s="5">
        <v>35</v>
      </c>
      <c r="C37" s="20">
        <v>3030</v>
      </c>
      <c r="D37" s="7" t="s">
        <v>77</v>
      </c>
      <c r="E37" s="27" t="s">
        <v>26</v>
      </c>
      <c r="F37" s="27"/>
      <c r="G37" s="5">
        <v>160</v>
      </c>
      <c r="H37" s="5">
        <v>186</v>
      </c>
      <c r="I37" s="5">
        <v>164</v>
      </c>
      <c r="J37" s="5">
        <v>159</v>
      </c>
      <c r="K37" s="5">
        <v>148</v>
      </c>
      <c r="L37" s="5">
        <v>220</v>
      </c>
      <c r="M37" s="8">
        <f t="shared" si="0"/>
        <v>1037</v>
      </c>
      <c r="N37" s="9">
        <f t="shared" si="1"/>
        <v>1037</v>
      </c>
      <c r="O37" s="9">
        <f t="shared" si="2"/>
        <v>518.5</v>
      </c>
      <c r="P37" s="10">
        <f t="shared" si="3"/>
        <v>172.83333333333334</v>
      </c>
    </row>
    <row r="38" spans="2:16" ht="15">
      <c r="B38" s="5">
        <v>36</v>
      </c>
      <c r="C38" s="20">
        <v>2051</v>
      </c>
      <c r="D38" s="7" t="s">
        <v>76</v>
      </c>
      <c r="E38" s="27" t="s">
        <v>18</v>
      </c>
      <c r="F38" s="27"/>
      <c r="G38" s="5">
        <v>146</v>
      </c>
      <c r="H38" s="5">
        <v>202</v>
      </c>
      <c r="I38" s="5">
        <v>146</v>
      </c>
      <c r="J38" s="5">
        <v>186</v>
      </c>
      <c r="K38" s="5">
        <v>183</v>
      </c>
      <c r="L38" s="5">
        <v>157</v>
      </c>
      <c r="M38" s="8">
        <f t="shared" si="0"/>
        <v>1020</v>
      </c>
      <c r="N38" s="9">
        <f t="shared" si="1"/>
        <v>1020</v>
      </c>
      <c r="O38" s="9">
        <f t="shared" si="2"/>
        <v>510</v>
      </c>
      <c r="P38" s="10">
        <f t="shared" si="3"/>
        <v>170</v>
      </c>
    </row>
    <row r="39" spans="2:16" ht="15">
      <c r="B39" s="5">
        <v>37</v>
      </c>
      <c r="C39" s="20">
        <v>2990</v>
      </c>
      <c r="D39" s="7" t="s">
        <v>105</v>
      </c>
      <c r="E39" s="27" t="s">
        <v>18</v>
      </c>
      <c r="F39" s="27"/>
      <c r="G39" s="5">
        <v>109</v>
      </c>
      <c r="H39" s="5">
        <v>166</v>
      </c>
      <c r="I39" s="5">
        <v>191</v>
      </c>
      <c r="J39" s="5">
        <v>158</v>
      </c>
      <c r="K39" s="5">
        <v>210</v>
      </c>
      <c r="L39" s="5">
        <v>182</v>
      </c>
      <c r="M39" s="8">
        <f t="shared" si="0"/>
        <v>1016</v>
      </c>
      <c r="N39" s="9">
        <f t="shared" si="1"/>
        <v>1016</v>
      </c>
      <c r="O39" s="9">
        <f t="shared" si="2"/>
        <v>508</v>
      </c>
      <c r="P39" s="10">
        <f t="shared" si="3"/>
        <v>169.33333333333334</v>
      </c>
    </row>
    <row r="40" spans="2:16" ht="15">
      <c r="B40" s="5">
        <v>38</v>
      </c>
      <c r="C40" s="20">
        <v>2088</v>
      </c>
      <c r="D40" s="7" t="s">
        <v>97</v>
      </c>
      <c r="E40" s="27" t="s">
        <v>26</v>
      </c>
      <c r="F40" s="27"/>
      <c r="G40" s="5">
        <v>133</v>
      </c>
      <c r="H40" s="5">
        <v>192</v>
      </c>
      <c r="I40" s="5">
        <v>168</v>
      </c>
      <c r="J40" s="5">
        <v>186</v>
      </c>
      <c r="K40" s="5">
        <v>192</v>
      </c>
      <c r="L40" s="5">
        <v>144</v>
      </c>
      <c r="M40" s="8">
        <f t="shared" si="0"/>
        <v>1015</v>
      </c>
      <c r="N40" s="9">
        <f t="shared" si="1"/>
        <v>1015</v>
      </c>
      <c r="O40" s="9">
        <f t="shared" si="2"/>
        <v>507.5</v>
      </c>
      <c r="P40" s="10">
        <f t="shared" si="3"/>
        <v>169.16666666666666</v>
      </c>
    </row>
    <row r="41" spans="2:16" ht="15">
      <c r="B41" s="5">
        <v>39</v>
      </c>
      <c r="C41" s="20">
        <v>225</v>
      </c>
      <c r="D41" s="7" t="s">
        <v>98</v>
      </c>
      <c r="E41" s="27" t="s">
        <v>26</v>
      </c>
      <c r="F41" s="27">
        <v>8</v>
      </c>
      <c r="G41" s="5">
        <v>179</v>
      </c>
      <c r="H41" s="5">
        <v>153</v>
      </c>
      <c r="I41" s="5">
        <v>140</v>
      </c>
      <c r="J41" s="5">
        <v>151</v>
      </c>
      <c r="K41" s="5">
        <v>195</v>
      </c>
      <c r="L41" s="5">
        <v>148</v>
      </c>
      <c r="M41" s="8">
        <f t="shared" si="0"/>
        <v>966</v>
      </c>
      <c r="N41" s="9">
        <f t="shared" si="1"/>
        <v>1014</v>
      </c>
      <c r="O41" s="9">
        <f t="shared" si="2"/>
        <v>507</v>
      </c>
      <c r="P41" s="10">
        <f t="shared" si="3"/>
        <v>161</v>
      </c>
    </row>
    <row r="42" spans="2:16" ht="15">
      <c r="B42" s="5">
        <v>40</v>
      </c>
      <c r="C42" s="20">
        <v>1546</v>
      </c>
      <c r="D42" s="7" t="s">
        <v>91</v>
      </c>
      <c r="E42" s="27" t="s">
        <v>26</v>
      </c>
      <c r="F42" s="27"/>
      <c r="G42" s="5">
        <v>134</v>
      </c>
      <c r="H42" s="5">
        <v>207</v>
      </c>
      <c r="I42" s="5">
        <v>151</v>
      </c>
      <c r="J42" s="5">
        <v>196</v>
      </c>
      <c r="K42" s="5">
        <v>157</v>
      </c>
      <c r="L42" s="5">
        <v>147</v>
      </c>
      <c r="M42" s="8">
        <f t="shared" si="0"/>
        <v>992</v>
      </c>
      <c r="N42" s="9">
        <f t="shared" si="1"/>
        <v>992</v>
      </c>
      <c r="O42" s="9">
        <f t="shared" si="2"/>
        <v>496</v>
      </c>
      <c r="P42" s="10">
        <f t="shared" si="3"/>
        <v>165.33333333333334</v>
      </c>
    </row>
    <row r="43" spans="2:16" ht="15">
      <c r="B43" s="5">
        <v>41</v>
      </c>
      <c r="C43" s="20">
        <v>2994</v>
      </c>
      <c r="D43" s="7" t="s">
        <v>64</v>
      </c>
      <c r="E43" s="27" t="s">
        <v>18</v>
      </c>
      <c r="F43" s="27"/>
      <c r="G43" s="5">
        <v>179</v>
      </c>
      <c r="H43" s="5">
        <v>157</v>
      </c>
      <c r="I43" s="5">
        <v>179</v>
      </c>
      <c r="J43" s="5">
        <v>171</v>
      </c>
      <c r="K43" s="5">
        <v>154</v>
      </c>
      <c r="L43" s="5">
        <v>147</v>
      </c>
      <c r="M43" s="8">
        <f t="shared" si="0"/>
        <v>987</v>
      </c>
      <c r="N43" s="9">
        <f t="shared" si="1"/>
        <v>987</v>
      </c>
      <c r="O43" s="9">
        <f t="shared" si="2"/>
        <v>493.5</v>
      </c>
      <c r="P43" s="10">
        <f t="shared" si="3"/>
        <v>164.5</v>
      </c>
    </row>
    <row r="44" spans="2:16" ht="15">
      <c r="B44" s="5">
        <v>42</v>
      </c>
      <c r="C44" s="20">
        <v>2022</v>
      </c>
      <c r="D44" s="7" t="s">
        <v>38</v>
      </c>
      <c r="E44" s="27" t="s">
        <v>26</v>
      </c>
      <c r="F44" s="27">
        <v>8</v>
      </c>
      <c r="G44" s="6">
        <v>158</v>
      </c>
      <c r="H44" s="6">
        <v>133</v>
      </c>
      <c r="I44" s="6">
        <v>165</v>
      </c>
      <c r="J44" s="6">
        <v>158</v>
      </c>
      <c r="K44" s="6">
        <v>147</v>
      </c>
      <c r="L44" s="6">
        <v>165</v>
      </c>
      <c r="M44" s="8">
        <f t="shared" si="0"/>
        <v>926</v>
      </c>
      <c r="N44" s="9">
        <f t="shared" si="1"/>
        <v>974</v>
      </c>
      <c r="O44" s="9">
        <f t="shared" si="2"/>
        <v>487</v>
      </c>
      <c r="P44" s="10">
        <f t="shared" si="3"/>
        <v>154.33333333333334</v>
      </c>
    </row>
    <row r="45" spans="2:16" ht="15">
      <c r="B45" s="5">
        <v>43</v>
      </c>
      <c r="C45" s="20">
        <v>2665</v>
      </c>
      <c r="D45" s="7" t="s">
        <v>96</v>
      </c>
      <c r="E45" s="27" t="s">
        <v>18</v>
      </c>
      <c r="F45" s="27">
        <v>8</v>
      </c>
      <c r="G45" s="5">
        <v>146</v>
      </c>
      <c r="H45" s="5">
        <v>129</v>
      </c>
      <c r="I45" s="5">
        <v>171</v>
      </c>
      <c r="J45" s="5">
        <v>143</v>
      </c>
      <c r="K45" s="5">
        <v>121</v>
      </c>
      <c r="L45" s="5">
        <v>179</v>
      </c>
      <c r="M45" s="8">
        <f t="shared" si="0"/>
        <v>889</v>
      </c>
      <c r="N45" s="9">
        <f t="shared" si="1"/>
        <v>937</v>
      </c>
      <c r="O45" s="9">
        <f t="shared" si="2"/>
        <v>468.5</v>
      </c>
      <c r="P45" s="10">
        <f t="shared" si="3"/>
        <v>148.16666666666666</v>
      </c>
    </row>
    <row r="46" spans="2:16" ht="15">
      <c r="B46" s="5">
        <v>44</v>
      </c>
      <c r="C46" s="20">
        <v>741</v>
      </c>
      <c r="D46" s="7" t="s">
        <v>100</v>
      </c>
      <c r="E46" s="27" t="s">
        <v>18</v>
      </c>
      <c r="F46" s="27">
        <v>8</v>
      </c>
      <c r="G46" s="5">
        <v>149</v>
      </c>
      <c r="H46" s="5">
        <v>125</v>
      </c>
      <c r="I46" s="5">
        <v>133</v>
      </c>
      <c r="J46" s="5">
        <v>153</v>
      </c>
      <c r="K46" s="5">
        <v>148</v>
      </c>
      <c r="L46" s="5">
        <v>125</v>
      </c>
      <c r="M46" s="8">
        <f t="shared" si="0"/>
        <v>833</v>
      </c>
      <c r="N46" s="9">
        <f t="shared" si="1"/>
        <v>881</v>
      </c>
      <c r="O46" s="9">
        <f t="shared" si="2"/>
        <v>440.5</v>
      </c>
      <c r="P46" s="10">
        <f t="shared" si="3"/>
        <v>138.83333333333334</v>
      </c>
    </row>
  </sheetData>
  <sheetProtection/>
  <mergeCells count="1">
    <mergeCell ref="B1:P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P28"/>
  <sheetViews>
    <sheetView zoomScalePageLayoutView="0" workbookViewId="0" topLeftCell="A7">
      <selection activeCell="D16" sqref="D16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28.140625" style="0" customWidth="1"/>
    <col min="5" max="5" width="4.00390625" style="71" customWidth="1"/>
    <col min="6" max="6" width="6.8515625" style="0" customWidth="1"/>
    <col min="7" max="7" width="7.281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7.28125" style="0" customWidth="1"/>
    <col min="12" max="12" width="7.140625" style="0" customWidth="1"/>
    <col min="14" max="14" width="8.140625" style="0" customWidth="1"/>
    <col min="15" max="15" width="9.7109375" style="0" customWidth="1"/>
    <col min="17" max="17" width="37.8515625" style="0" customWidth="1"/>
  </cols>
  <sheetData>
    <row r="1" spans="2:16" ht="34.5" customHeight="1">
      <c r="B1" s="95" t="s">
        <v>17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2:16" ht="33.75" customHeight="1">
      <c r="B2" s="21" t="s">
        <v>0</v>
      </c>
      <c r="C2" s="14" t="s">
        <v>1</v>
      </c>
      <c r="D2" s="14" t="s">
        <v>2</v>
      </c>
      <c r="E2" s="56" t="s">
        <v>16</v>
      </c>
      <c r="F2" s="56" t="s">
        <v>12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8</v>
      </c>
      <c r="M2" s="14" t="s">
        <v>13</v>
      </c>
      <c r="N2" s="21" t="s">
        <v>10</v>
      </c>
      <c r="O2" s="25" t="s">
        <v>11</v>
      </c>
      <c r="P2" s="26" t="s">
        <v>9</v>
      </c>
    </row>
    <row r="3" spans="2:16" ht="15">
      <c r="B3" s="6">
        <v>1</v>
      </c>
      <c r="C3" s="20">
        <v>2926</v>
      </c>
      <c r="D3" s="7" t="s">
        <v>55</v>
      </c>
      <c r="E3" s="27" t="s">
        <v>18</v>
      </c>
      <c r="F3" s="27"/>
      <c r="G3" s="6">
        <v>194</v>
      </c>
      <c r="H3" s="6">
        <v>165</v>
      </c>
      <c r="I3" s="6">
        <v>212</v>
      </c>
      <c r="J3" s="6">
        <v>213</v>
      </c>
      <c r="K3" s="6">
        <v>190</v>
      </c>
      <c r="L3" s="6">
        <v>146</v>
      </c>
      <c r="M3" s="8">
        <f aca="true" t="shared" si="0" ref="M3:M27">SUM(G3+H3+I3+J3+K3+L3)</f>
        <v>1120</v>
      </c>
      <c r="N3" s="9">
        <f aca="true" t="shared" si="1" ref="N3:N27">SUM(G3:L3)+(F3*6)</f>
        <v>1120</v>
      </c>
      <c r="O3" s="9">
        <f aca="true" t="shared" si="2" ref="O3:O28">N3/2</f>
        <v>560</v>
      </c>
      <c r="P3" s="10">
        <f aca="true" t="shared" si="3" ref="P3:P27">SUM(M3)/6</f>
        <v>186.66666666666666</v>
      </c>
    </row>
    <row r="4" spans="2:16" ht="15">
      <c r="B4" s="6">
        <v>2</v>
      </c>
      <c r="C4" s="20">
        <v>1774</v>
      </c>
      <c r="D4" s="7" t="s">
        <v>73</v>
      </c>
      <c r="E4" s="27" t="s">
        <v>18</v>
      </c>
      <c r="F4" s="27"/>
      <c r="G4" s="5">
        <v>170</v>
      </c>
      <c r="H4" s="5">
        <v>188</v>
      </c>
      <c r="I4" s="5">
        <v>199</v>
      </c>
      <c r="J4" s="5">
        <v>192</v>
      </c>
      <c r="K4" s="5">
        <v>201</v>
      </c>
      <c r="L4" s="5">
        <v>142</v>
      </c>
      <c r="M4" s="8">
        <f t="shared" si="0"/>
        <v>1092</v>
      </c>
      <c r="N4" s="9">
        <f t="shared" si="1"/>
        <v>1092</v>
      </c>
      <c r="O4" s="9">
        <f t="shared" si="2"/>
        <v>546</v>
      </c>
      <c r="P4" s="10">
        <f t="shared" si="3"/>
        <v>182</v>
      </c>
    </row>
    <row r="5" spans="2:16" ht="15">
      <c r="B5" s="6">
        <v>3</v>
      </c>
      <c r="C5" s="20">
        <v>2988</v>
      </c>
      <c r="D5" s="7" t="s">
        <v>79</v>
      </c>
      <c r="E5" s="27" t="s">
        <v>18</v>
      </c>
      <c r="F5" s="27"/>
      <c r="G5" s="5">
        <v>160</v>
      </c>
      <c r="H5" s="5">
        <v>203</v>
      </c>
      <c r="I5" s="5">
        <v>171</v>
      </c>
      <c r="J5" s="5">
        <v>215</v>
      </c>
      <c r="K5" s="5">
        <v>181</v>
      </c>
      <c r="L5" s="5">
        <v>145</v>
      </c>
      <c r="M5" s="8">
        <f t="shared" si="0"/>
        <v>1075</v>
      </c>
      <c r="N5" s="9">
        <f t="shared" si="1"/>
        <v>1075</v>
      </c>
      <c r="O5" s="9">
        <f t="shared" si="2"/>
        <v>537.5</v>
      </c>
      <c r="P5" s="10">
        <f t="shared" si="3"/>
        <v>179.16666666666666</v>
      </c>
    </row>
    <row r="6" spans="2:16" ht="15">
      <c r="B6" s="6">
        <v>4</v>
      </c>
      <c r="C6" s="20">
        <v>2242</v>
      </c>
      <c r="D6" s="7" t="s">
        <v>24</v>
      </c>
      <c r="E6" s="27" t="s">
        <v>18</v>
      </c>
      <c r="F6" s="27"/>
      <c r="G6" s="5">
        <v>224</v>
      </c>
      <c r="H6" s="5">
        <v>193</v>
      </c>
      <c r="I6" s="5">
        <v>128</v>
      </c>
      <c r="J6" s="5">
        <v>178</v>
      </c>
      <c r="K6" s="5">
        <v>161</v>
      </c>
      <c r="L6" s="5">
        <v>188</v>
      </c>
      <c r="M6" s="8">
        <f t="shared" si="0"/>
        <v>1072</v>
      </c>
      <c r="N6" s="9">
        <f t="shared" si="1"/>
        <v>1072</v>
      </c>
      <c r="O6" s="9">
        <f t="shared" si="2"/>
        <v>536</v>
      </c>
      <c r="P6" s="10">
        <f t="shared" si="3"/>
        <v>178.66666666666666</v>
      </c>
    </row>
    <row r="7" spans="2:16" ht="15">
      <c r="B7" s="6">
        <v>5</v>
      </c>
      <c r="C7" s="20">
        <v>3035</v>
      </c>
      <c r="D7" s="7" t="s">
        <v>51</v>
      </c>
      <c r="E7" s="27" t="s">
        <v>18</v>
      </c>
      <c r="F7" s="27"/>
      <c r="G7" s="6">
        <v>150</v>
      </c>
      <c r="H7" s="6">
        <v>246</v>
      </c>
      <c r="I7" s="6">
        <v>148</v>
      </c>
      <c r="J7" s="6">
        <v>198</v>
      </c>
      <c r="K7" s="6">
        <v>175</v>
      </c>
      <c r="L7" s="5">
        <v>153</v>
      </c>
      <c r="M7" s="8">
        <f t="shared" si="0"/>
        <v>1070</v>
      </c>
      <c r="N7" s="9">
        <f t="shared" si="1"/>
        <v>1070</v>
      </c>
      <c r="O7" s="9">
        <f t="shared" si="2"/>
        <v>535</v>
      </c>
      <c r="P7" s="10">
        <f t="shared" si="3"/>
        <v>178.33333333333334</v>
      </c>
    </row>
    <row r="8" spans="2:16" ht="15">
      <c r="B8" s="6">
        <v>6</v>
      </c>
      <c r="C8" s="20">
        <v>2994</v>
      </c>
      <c r="D8" s="7" t="s">
        <v>64</v>
      </c>
      <c r="E8" s="27" t="s">
        <v>18</v>
      </c>
      <c r="F8" s="27"/>
      <c r="G8" s="5">
        <v>174</v>
      </c>
      <c r="H8" s="5">
        <v>196</v>
      </c>
      <c r="I8" s="5">
        <v>160</v>
      </c>
      <c r="J8" s="5">
        <v>213</v>
      </c>
      <c r="K8" s="5">
        <v>151</v>
      </c>
      <c r="L8" s="5">
        <v>164</v>
      </c>
      <c r="M8" s="8">
        <f t="shared" si="0"/>
        <v>1058</v>
      </c>
      <c r="N8" s="9">
        <f t="shared" si="1"/>
        <v>1058</v>
      </c>
      <c r="O8" s="9">
        <f t="shared" si="2"/>
        <v>529</v>
      </c>
      <c r="P8" s="10">
        <f t="shared" si="3"/>
        <v>176.33333333333334</v>
      </c>
    </row>
    <row r="9" spans="2:16" ht="15">
      <c r="B9" s="6">
        <v>7</v>
      </c>
      <c r="C9" s="20">
        <v>2779</v>
      </c>
      <c r="D9" s="7" t="s">
        <v>81</v>
      </c>
      <c r="E9" s="27" t="s">
        <v>18</v>
      </c>
      <c r="F9" s="27"/>
      <c r="G9" s="5">
        <v>182</v>
      </c>
      <c r="H9" s="5">
        <v>150</v>
      </c>
      <c r="I9" s="5">
        <v>212</v>
      </c>
      <c r="J9" s="5">
        <v>170</v>
      </c>
      <c r="K9" s="5">
        <v>167</v>
      </c>
      <c r="L9" s="5">
        <v>159</v>
      </c>
      <c r="M9" s="8">
        <f t="shared" si="0"/>
        <v>1040</v>
      </c>
      <c r="N9" s="9">
        <f t="shared" si="1"/>
        <v>1040</v>
      </c>
      <c r="O9" s="9">
        <f t="shared" si="2"/>
        <v>520</v>
      </c>
      <c r="P9" s="10">
        <f t="shared" si="3"/>
        <v>173.33333333333334</v>
      </c>
    </row>
    <row r="10" spans="2:16" ht="15">
      <c r="B10" s="6">
        <v>8</v>
      </c>
      <c r="C10" s="20">
        <v>3198</v>
      </c>
      <c r="D10" s="7" t="s">
        <v>107</v>
      </c>
      <c r="E10" s="27" t="s">
        <v>18</v>
      </c>
      <c r="F10" s="27"/>
      <c r="G10" s="6">
        <v>147</v>
      </c>
      <c r="H10" s="6">
        <v>202</v>
      </c>
      <c r="I10" s="6">
        <v>159</v>
      </c>
      <c r="J10" s="6">
        <v>191</v>
      </c>
      <c r="K10" s="6">
        <v>169</v>
      </c>
      <c r="L10" s="6">
        <v>155</v>
      </c>
      <c r="M10" s="8">
        <f t="shared" si="0"/>
        <v>1023</v>
      </c>
      <c r="N10" s="9">
        <f t="shared" si="1"/>
        <v>1023</v>
      </c>
      <c r="O10" s="9">
        <f t="shared" si="2"/>
        <v>511.5</v>
      </c>
      <c r="P10" s="10">
        <f t="shared" si="3"/>
        <v>170.5</v>
      </c>
    </row>
    <row r="11" spans="2:16" ht="15">
      <c r="B11" s="6">
        <v>9</v>
      </c>
      <c r="C11" s="20">
        <v>2990</v>
      </c>
      <c r="D11" s="7" t="s">
        <v>105</v>
      </c>
      <c r="E11" s="27" t="s">
        <v>18</v>
      </c>
      <c r="F11" s="27"/>
      <c r="G11" s="5">
        <v>109</v>
      </c>
      <c r="H11" s="5">
        <v>166</v>
      </c>
      <c r="I11" s="5">
        <v>191</v>
      </c>
      <c r="J11" s="5">
        <v>158</v>
      </c>
      <c r="K11" s="5">
        <v>210</v>
      </c>
      <c r="L11" s="5">
        <v>182</v>
      </c>
      <c r="M11" s="8">
        <f t="shared" si="0"/>
        <v>1016</v>
      </c>
      <c r="N11" s="9">
        <f t="shared" si="1"/>
        <v>1016</v>
      </c>
      <c r="O11" s="9">
        <f t="shared" si="2"/>
        <v>508</v>
      </c>
      <c r="P11" s="10">
        <f t="shared" si="3"/>
        <v>169.33333333333334</v>
      </c>
    </row>
    <row r="12" spans="2:16" ht="15">
      <c r="B12" s="6">
        <v>10</v>
      </c>
      <c r="C12" s="20">
        <v>2919</v>
      </c>
      <c r="D12" s="7" t="s">
        <v>50</v>
      </c>
      <c r="E12" s="27" t="s">
        <v>26</v>
      </c>
      <c r="F12" s="27"/>
      <c r="G12" s="5">
        <v>185</v>
      </c>
      <c r="H12" s="5">
        <v>204</v>
      </c>
      <c r="I12" s="5">
        <v>161</v>
      </c>
      <c r="J12" s="5">
        <v>201</v>
      </c>
      <c r="K12" s="5">
        <v>143</v>
      </c>
      <c r="L12" s="5">
        <v>185</v>
      </c>
      <c r="M12" s="8">
        <f t="shared" si="0"/>
        <v>1079</v>
      </c>
      <c r="N12" s="9">
        <f t="shared" si="1"/>
        <v>1079</v>
      </c>
      <c r="O12" s="9">
        <f t="shared" si="2"/>
        <v>539.5</v>
      </c>
      <c r="P12" s="10">
        <f t="shared" si="3"/>
        <v>179.83333333333334</v>
      </c>
    </row>
    <row r="13" spans="2:16" ht="15">
      <c r="B13" s="6">
        <v>11</v>
      </c>
      <c r="C13" s="20">
        <v>89</v>
      </c>
      <c r="D13" s="7" t="s">
        <v>80</v>
      </c>
      <c r="E13" s="27" t="s">
        <v>18</v>
      </c>
      <c r="F13" s="27"/>
      <c r="G13" s="5">
        <v>177</v>
      </c>
      <c r="H13" s="5">
        <v>158</v>
      </c>
      <c r="I13" s="5">
        <v>192</v>
      </c>
      <c r="J13" s="5">
        <v>131</v>
      </c>
      <c r="K13" s="5">
        <v>182</v>
      </c>
      <c r="L13" s="5">
        <v>156</v>
      </c>
      <c r="M13" s="40">
        <f t="shared" si="0"/>
        <v>996</v>
      </c>
      <c r="N13" s="76">
        <f t="shared" si="1"/>
        <v>996</v>
      </c>
      <c r="O13" s="76">
        <f t="shared" si="2"/>
        <v>498</v>
      </c>
      <c r="P13" s="36">
        <f t="shared" si="3"/>
        <v>166</v>
      </c>
    </row>
    <row r="14" spans="2:16" ht="15">
      <c r="B14" s="6">
        <v>12</v>
      </c>
      <c r="C14" s="20">
        <v>3214</v>
      </c>
      <c r="D14" s="7" t="s">
        <v>52</v>
      </c>
      <c r="E14" s="27" t="s">
        <v>18</v>
      </c>
      <c r="F14" s="27">
        <v>8</v>
      </c>
      <c r="G14" s="5">
        <v>129</v>
      </c>
      <c r="H14" s="5">
        <v>185</v>
      </c>
      <c r="I14" s="5">
        <v>183</v>
      </c>
      <c r="J14" s="5">
        <v>155</v>
      </c>
      <c r="K14" s="5">
        <v>170</v>
      </c>
      <c r="L14" s="5">
        <v>170</v>
      </c>
      <c r="M14" s="8">
        <f t="shared" si="0"/>
        <v>992</v>
      </c>
      <c r="N14" s="9">
        <f t="shared" si="1"/>
        <v>1040</v>
      </c>
      <c r="O14" s="9">
        <f t="shared" si="2"/>
        <v>520</v>
      </c>
      <c r="P14" s="10">
        <f t="shared" si="3"/>
        <v>165.33333333333334</v>
      </c>
    </row>
    <row r="15" spans="2:16" ht="15">
      <c r="B15" s="6">
        <v>13</v>
      </c>
      <c r="C15" s="20">
        <v>3027</v>
      </c>
      <c r="D15" s="79" t="s">
        <v>34</v>
      </c>
      <c r="E15" s="27" t="s">
        <v>18</v>
      </c>
      <c r="F15" s="27"/>
      <c r="G15" s="5">
        <v>148</v>
      </c>
      <c r="H15" s="5">
        <v>174</v>
      </c>
      <c r="I15" s="5">
        <v>173</v>
      </c>
      <c r="J15" s="5">
        <v>185</v>
      </c>
      <c r="K15" s="5">
        <v>165</v>
      </c>
      <c r="L15" s="5">
        <v>143</v>
      </c>
      <c r="M15" s="8">
        <f t="shared" si="0"/>
        <v>988</v>
      </c>
      <c r="N15" s="9">
        <f t="shared" si="1"/>
        <v>988</v>
      </c>
      <c r="O15" s="9">
        <f t="shared" si="2"/>
        <v>494</v>
      </c>
      <c r="P15" s="10">
        <f t="shared" si="3"/>
        <v>164.66666666666666</v>
      </c>
    </row>
    <row r="16" spans="2:16" ht="15">
      <c r="B16" s="6">
        <v>14</v>
      </c>
      <c r="C16" s="20">
        <v>2017</v>
      </c>
      <c r="D16" s="7" t="s">
        <v>60</v>
      </c>
      <c r="E16" s="27" t="s">
        <v>18</v>
      </c>
      <c r="F16" s="27">
        <v>8</v>
      </c>
      <c r="G16" s="6">
        <v>160</v>
      </c>
      <c r="H16" s="6">
        <v>201</v>
      </c>
      <c r="I16" s="6">
        <v>140</v>
      </c>
      <c r="J16" s="6">
        <v>152</v>
      </c>
      <c r="K16" s="6">
        <v>161</v>
      </c>
      <c r="L16" s="6">
        <v>153</v>
      </c>
      <c r="M16" s="8">
        <f t="shared" si="0"/>
        <v>967</v>
      </c>
      <c r="N16" s="9">
        <f t="shared" si="1"/>
        <v>1015</v>
      </c>
      <c r="O16" s="9">
        <f t="shared" si="2"/>
        <v>507.5</v>
      </c>
      <c r="P16" s="10">
        <f t="shared" si="3"/>
        <v>161.16666666666666</v>
      </c>
    </row>
    <row r="17" spans="2:16" ht="15">
      <c r="B17" s="6">
        <v>15</v>
      </c>
      <c r="C17" s="20">
        <v>2820</v>
      </c>
      <c r="D17" s="7" t="s">
        <v>109</v>
      </c>
      <c r="E17" s="27" t="s">
        <v>18</v>
      </c>
      <c r="F17" s="27"/>
      <c r="G17" s="5">
        <v>158</v>
      </c>
      <c r="H17" s="5">
        <v>145</v>
      </c>
      <c r="I17" s="5">
        <v>224</v>
      </c>
      <c r="J17" s="5">
        <v>140</v>
      </c>
      <c r="K17" s="5">
        <v>156</v>
      </c>
      <c r="L17" s="5">
        <v>141</v>
      </c>
      <c r="M17" s="8">
        <f t="shared" si="0"/>
        <v>964</v>
      </c>
      <c r="N17" s="9">
        <f t="shared" si="1"/>
        <v>964</v>
      </c>
      <c r="O17" s="9">
        <f t="shared" si="2"/>
        <v>482</v>
      </c>
      <c r="P17" s="10">
        <f t="shared" si="3"/>
        <v>160.66666666666666</v>
      </c>
    </row>
    <row r="18" spans="2:16" ht="15">
      <c r="B18" s="6">
        <v>16</v>
      </c>
      <c r="C18" s="20">
        <v>168</v>
      </c>
      <c r="D18" s="7" t="s">
        <v>65</v>
      </c>
      <c r="E18" s="27" t="s">
        <v>18</v>
      </c>
      <c r="F18" s="27">
        <v>8</v>
      </c>
      <c r="G18" s="5">
        <v>133</v>
      </c>
      <c r="H18" s="5">
        <v>149</v>
      </c>
      <c r="I18" s="5">
        <v>145</v>
      </c>
      <c r="J18" s="5">
        <v>182</v>
      </c>
      <c r="K18" s="5">
        <v>191</v>
      </c>
      <c r="L18" s="5">
        <v>158</v>
      </c>
      <c r="M18" s="8">
        <f t="shared" si="0"/>
        <v>958</v>
      </c>
      <c r="N18" s="9">
        <f t="shared" si="1"/>
        <v>1006</v>
      </c>
      <c r="O18" s="9">
        <f t="shared" si="2"/>
        <v>503</v>
      </c>
      <c r="P18" s="10">
        <f t="shared" si="3"/>
        <v>159.66666666666666</v>
      </c>
    </row>
    <row r="19" spans="2:16" ht="15">
      <c r="B19" s="6">
        <v>17</v>
      </c>
      <c r="C19" s="20">
        <v>1226</v>
      </c>
      <c r="D19" s="79" t="s">
        <v>118</v>
      </c>
      <c r="E19" s="27" t="s">
        <v>18</v>
      </c>
      <c r="F19" s="27"/>
      <c r="G19" s="5">
        <v>174</v>
      </c>
      <c r="H19" s="5">
        <v>141</v>
      </c>
      <c r="I19" s="5">
        <v>141</v>
      </c>
      <c r="J19" s="5">
        <v>180</v>
      </c>
      <c r="K19" s="5">
        <v>169</v>
      </c>
      <c r="L19" s="5">
        <v>151</v>
      </c>
      <c r="M19" s="8">
        <f t="shared" si="0"/>
        <v>956</v>
      </c>
      <c r="N19" s="9">
        <f t="shared" si="1"/>
        <v>956</v>
      </c>
      <c r="O19" s="9">
        <f t="shared" si="2"/>
        <v>478</v>
      </c>
      <c r="P19" s="10">
        <f t="shared" si="3"/>
        <v>159.33333333333334</v>
      </c>
    </row>
    <row r="20" spans="2:16" ht="15">
      <c r="B20" s="6">
        <v>18</v>
      </c>
      <c r="C20" s="20">
        <v>2050</v>
      </c>
      <c r="D20" s="7" t="s">
        <v>47</v>
      </c>
      <c r="E20" s="27" t="s">
        <v>18</v>
      </c>
      <c r="F20" s="27">
        <v>8</v>
      </c>
      <c r="G20" s="5">
        <v>161</v>
      </c>
      <c r="H20" s="5">
        <v>116</v>
      </c>
      <c r="I20" s="5">
        <v>169</v>
      </c>
      <c r="J20" s="5">
        <v>186</v>
      </c>
      <c r="K20" s="5">
        <v>168</v>
      </c>
      <c r="L20" s="5">
        <v>144</v>
      </c>
      <c r="M20" s="8">
        <f t="shared" si="0"/>
        <v>944</v>
      </c>
      <c r="N20" s="9">
        <f t="shared" si="1"/>
        <v>992</v>
      </c>
      <c r="O20" s="9">
        <f t="shared" si="2"/>
        <v>496</v>
      </c>
      <c r="P20" s="10">
        <f t="shared" si="3"/>
        <v>157.33333333333334</v>
      </c>
    </row>
    <row r="21" spans="2:16" ht="15">
      <c r="B21" s="6">
        <v>19</v>
      </c>
      <c r="C21" s="20">
        <v>3201</v>
      </c>
      <c r="D21" s="79" t="s">
        <v>54</v>
      </c>
      <c r="E21" s="27" t="s">
        <v>18</v>
      </c>
      <c r="F21" s="27"/>
      <c r="G21" s="5">
        <v>152</v>
      </c>
      <c r="H21" s="5">
        <v>163</v>
      </c>
      <c r="I21" s="5">
        <v>173</v>
      </c>
      <c r="J21" s="5">
        <v>156</v>
      </c>
      <c r="K21" s="5">
        <v>151</v>
      </c>
      <c r="L21" s="5">
        <v>140</v>
      </c>
      <c r="M21" s="8">
        <f t="shared" si="0"/>
        <v>935</v>
      </c>
      <c r="N21" s="9">
        <f t="shared" si="1"/>
        <v>935</v>
      </c>
      <c r="O21" s="9">
        <f t="shared" si="2"/>
        <v>467.5</v>
      </c>
      <c r="P21" s="10">
        <f t="shared" si="3"/>
        <v>155.83333333333334</v>
      </c>
    </row>
    <row r="22" spans="2:16" ht="15">
      <c r="B22" s="6">
        <v>20</v>
      </c>
      <c r="C22" s="20">
        <v>10033</v>
      </c>
      <c r="D22" s="7" t="s">
        <v>82</v>
      </c>
      <c r="E22" s="27" t="s">
        <v>18</v>
      </c>
      <c r="F22" s="27"/>
      <c r="G22" s="5">
        <v>143</v>
      </c>
      <c r="H22" s="5">
        <v>128</v>
      </c>
      <c r="I22" s="5">
        <v>153</v>
      </c>
      <c r="J22" s="5">
        <v>131</v>
      </c>
      <c r="K22" s="5">
        <v>190</v>
      </c>
      <c r="L22" s="5">
        <v>189</v>
      </c>
      <c r="M22" s="8">
        <f t="shared" si="0"/>
        <v>934</v>
      </c>
      <c r="N22" s="9">
        <f t="shared" si="1"/>
        <v>934</v>
      </c>
      <c r="O22" s="9">
        <f t="shared" si="2"/>
        <v>467</v>
      </c>
      <c r="P22" s="10">
        <f t="shared" si="3"/>
        <v>155.66666666666666</v>
      </c>
    </row>
    <row r="23" spans="2:16" ht="15">
      <c r="B23" s="6">
        <v>21</v>
      </c>
      <c r="C23" s="20">
        <v>741</v>
      </c>
      <c r="D23" s="7" t="s">
        <v>100</v>
      </c>
      <c r="E23" s="27" t="s">
        <v>18</v>
      </c>
      <c r="F23" s="27">
        <v>8</v>
      </c>
      <c r="G23" s="5">
        <v>157</v>
      </c>
      <c r="H23" s="5">
        <v>157</v>
      </c>
      <c r="I23" s="5">
        <v>143</v>
      </c>
      <c r="J23" s="5">
        <v>156</v>
      </c>
      <c r="K23" s="5">
        <v>152</v>
      </c>
      <c r="L23" s="5">
        <v>141</v>
      </c>
      <c r="M23" s="8">
        <f t="shared" si="0"/>
        <v>906</v>
      </c>
      <c r="N23" s="9">
        <f t="shared" si="1"/>
        <v>954</v>
      </c>
      <c r="O23" s="9">
        <f t="shared" si="2"/>
        <v>477</v>
      </c>
      <c r="P23" s="10">
        <f t="shared" si="3"/>
        <v>151</v>
      </c>
    </row>
    <row r="24" spans="2:16" ht="15">
      <c r="B24" s="6">
        <v>22</v>
      </c>
      <c r="C24" s="20">
        <v>2665</v>
      </c>
      <c r="D24" s="7" t="s">
        <v>96</v>
      </c>
      <c r="E24" s="27" t="s">
        <v>18</v>
      </c>
      <c r="F24" s="27">
        <v>8</v>
      </c>
      <c r="G24" s="5">
        <v>146</v>
      </c>
      <c r="H24" s="5">
        <v>129</v>
      </c>
      <c r="I24" s="5">
        <v>171</v>
      </c>
      <c r="J24" s="5">
        <v>143</v>
      </c>
      <c r="K24" s="5">
        <v>121</v>
      </c>
      <c r="L24" s="5">
        <v>179</v>
      </c>
      <c r="M24" s="8">
        <f t="shared" si="0"/>
        <v>889</v>
      </c>
      <c r="N24" s="9">
        <f t="shared" si="1"/>
        <v>937</v>
      </c>
      <c r="O24" s="9">
        <f t="shared" si="2"/>
        <v>468.5</v>
      </c>
      <c r="P24" s="10">
        <f t="shared" si="3"/>
        <v>148.16666666666666</v>
      </c>
    </row>
    <row r="25" spans="2:16" ht="15">
      <c r="B25" s="6">
        <v>23</v>
      </c>
      <c r="C25" s="20">
        <v>2999</v>
      </c>
      <c r="D25" s="7" t="s">
        <v>62</v>
      </c>
      <c r="E25" s="27" t="s">
        <v>18</v>
      </c>
      <c r="F25" s="27">
        <v>8</v>
      </c>
      <c r="G25" s="6">
        <v>143</v>
      </c>
      <c r="H25" s="6">
        <v>141</v>
      </c>
      <c r="I25" s="6">
        <v>147</v>
      </c>
      <c r="J25" s="6">
        <v>122</v>
      </c>
      <c r="K25" s="6">
        <v>175</v>
      </c>
      <c r="L25" s="6">
        <v>154</v>
      </c>
      <c r="M25" s="8">
        <f t="shared" si="0"/>
        <v>882</v>
      </c>
      <c r="N25" s="9">
        <f t="shared" si="1"/>
        <v>930</v>
      </c>
      <c r="O25" s="9">
        <f t="shared" si="2"/>
        <v>465</v>
      </c>
      <c r="P25" s="10">
        <f t="shared" si="3"/>
        <v>147</v>
      </c>
    </row>
    <row r="26" spans="2:16" ht="15">
      <c r="B26" s="6">
        <v>24</v>
      </c>
      <c r="C26" s="20">
        <v>3195</v>
      </c>
      <c r="D26" s="79" t="s">
        <v>63</v>
      </c>
      <c r="E26" s="27" t="s">
        <v>18</v>
      </c>
      <c r="F26" s="27"/>
      <c r="G26" s="6">
        <v>164</v>
      </c>
      <c r="H26" s="6">
        <v>108</v>
      </c>
      <c r="I26" s="6">
        <v>125</v>
      </c>
      <c r="J26" s="6">
        <v>165</v>
      </c>
      <c r="K26" s="6">
        <v>149</v>
      </c>
      <c r="L26" s="6">
        <v>169</v>
      </c>
      <c r="M26" s="8">
        <f t="shared" si="0"/>
        <v>880</v>
      </c>
      <c r="N26" s="9">
        <f t="shared" si="1"/>
        <v>880</v>
      </c>
      <c r="O26" s="9">
        <f t="shared" si="2"/>
        <v>440</v>
      </c>
      <c r="P26" s="10">
        <f t="shared" si="3"/>
        <v>146.66666666666666</v>
      </c>
    </row>
    <row r="27" spans="2:16" ht="15">
      <c r="B27" s="6">
        <v>25</v>
      </c>
      <c r="C27" s="20">
        <v>3092</v>
      </c>
      <c r="D27" s="7" t="s">
        <v>103</v>
      </c>
      <c r="E27" s="27" t="s">
        <v>18</v>
      </c>
      <c r="F27" s="27">
        <v>8</v>
      </c>
      <c r="G27" s="5">
        <v>144</v>
      </c>
      <c r="H27" s="5">
        <v>129</v>
      </c>
      <c r="I27" s="5">
        <v>135</v>
      </c>
      <c r="J27" s="5">
        <v>148</v>
      </c>
      <c r="K27" s="5">
        <v>169</v>
      </c>
      <c r="L27" s="5">
        <v>123</v>
      </c>
      <c r="M27" s="8">
        <f t="shared" si="0"/>
        <v>848</v>
      </c>
      <c r="N27" s="9">
        <f t="shared" si="1"/>
        <v>896</v>
      </c>
      <c r="O27" s="9">
        <f t="shared" si="2"/>
        <v>448</v>
      </c>
      <c r="P27" s="10">
        <f t="shared" si="3"/>
        <v>141.33333333333334</v>
      </c>
    </row>
    <row r="28" spans="2:16" ht="15">
      <c r="B28" s="6">
        <v>26</v>
      </c>
      <c r="C28" s="20">
        <v>88</v>
      </c>
      <c r="D28" s="7" t="s">
        <v>116</v>
      </c>
      <c r="E28" s="27" t="s">
        <v>18</v>
      </c>
      <c r="F28" s="27"/>
      <c r="G28" s="5">
        <v>197</v>
      </c>
      <c r="H28" s="5">
        <v>167</v>
      </c>
      <c r="I28" s="5">
        <v>187</v>
      </c>
      <c r="J28" s="5">
        <v>137</v>
      </c>
      <c r="K28" s="5">
        <v>165</v>
      </c>
      <c r="L28" s="5">
        <v>192</v>
      </c>
      <c r="M28" s="8">
        <f>SUM(G28+H28+I28+J28+K28+L28)</f>
        <v>1045</v>
      </c>
      <c r="N28" s="9">
        <f>SUM(G28:L28)+(F28*6)</f>
        <v>1045</v>
      </c>
      <c r="O28" s="9">
        <f t="shared" si="2"/>
        <v>522.5</v>
      </c>
      <c r="P28" s="10">
        <f>SUM(M28)/6</f>
        <v>174.16666666666666</v>
      </c>
    </row>
  </sheetData>
  <sheetProtection/>
  <mergeCells count="1">
    <mergeCell ref="B1:P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Martin</dc:creator>
  <cp:keywords/>
  <dc:description/>
  <cp:lastModifiedBy>Grażyna Martin</cp:lastModifiedBy>
  <cp:lastPrinted>2019-11-10T07:28:29Z</cp:lastPrinted>
  <dcterms:created xsi:type="dcterms:W3CDTF">2018-11-04T11:15:41Z</dcterms:created>
  <dcterms:modified xsi:type="dcterms:W3CDTF">2019-11-10T19:30:29Z</dcterms:modified>
  <cp:category/>
  <cp:version/>
  <cp:contentType/>
  <cp:contentStatus/>
</cp:coreProperties>
</file>